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CERO\Desktop\AÑO 2021 CARPETA GENERAL PLANEACION\PUBLICACIONES PAG. LEY DE TRANSPARENCIA\"/>
    </mc:Choice>
  </mc:AlternateContent>
  <bookViews>
    <workbookView xWindow="0" yWindow="0" windowWidth="20490" windowHeight="7755" tabRatio="292"/>
  </bookViews>
  <sheets>
    <sheet name="Febrero" sheetId="35" r:id="rId1"/>
  </sheets>
  <definedNames>
    <definedName name="_xlnm._FilterDatabase" localSheetId="0" hidden="1">Febrero!$B$4:$L$83</definedName>
    <definedName name="_xlnm.Print_Titles" localSheetId="0">Febrero!$2:$5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35" l="1"/>
  <c r="K37" i="35" s="1"/>
  <c r="J34" i="35"/>
  <c r="K34" i="35" s="1"/>
  <c r="J30" i="35"/>
  <c r="K30" i="35" s="1"/>
  <c r="J29" i="35"/>
  <c r="K29" i="35" s="1"/>
  <c r="J83" i="35"/>
  <c r="K83" i="35" s="1"/>
  <c r="J16" i="35" l="1"/>
  <c r="K16" i="35" s="1"/>
  <c r="J72" i="35"/>
  <c r="K72" i="35" s="1"/>
  <c r="J71" i="35"/>
  <c r="K71" i="35" s="1"/>
  <c r="J64" i="35"/>
  <c r="K64" i="35" s="1"/>
  <c r="J52" i="35"/>
  <c r="K52" i="35" s="1"/>
  <c r="J51" i="35"/>
  <c r="K51" i="35" s="1"/>
  <c r="J43" i="35"/>
  <c r="K43" i="35" s="1"/>
  <c r="J42" i="35"/>
  <c r="K42" i="35" s="1"/>
  <c r="J41" i="35"/>
  <c r="K41" i="35" s="1"/>
  <c r="J32" i="35"/>
  <c r="K32" i="35" s="1"/>
  <c r="J31" i="35"/>
  <c r="K31" i="35" s="1"/>
  <c r="J26" i="35"/>
  <c r="K26" i="35" s="1"/>
  <c r="J25" i="35"/>
  <c r="K25" i="35" s="1"/>
  <c r="J24" i="35"/>
  <c r="K24" i="35" s="1"/>
  <c r="J23" i="35"/>
  <c r="K23" i="35" s="1"/>
  <c r="J22" i="35"/>
  <c r="K22" i="35" s="1"/>
  <c r="J18" i="35"/>
  <c r="K18" i="35" s="1"/>
  <c r="J17" i="35"/>
  <c r="K17" i="35" s="1"/>
</calcChain>
</file>

<file path=xl/sharedStrings.xml><?xml version="1.0" encoding="utf-8"?>
<sst xmlns="http://schemas.openxmlformats.org/spreadsheetml/2006/main" count="431" uniqueCount="215">
  <si>
    <t>Planeación de la Gestión</t>
  </si>
  <si>
    <t>Gestión de Recursos Físicos</t>
  </si>
  <si>
    <t>Gestión de Asuntos Locales</t>
  </si>
  <si>
    <t>Control, Evaluación y Seguimiento</t>
  </si>
  <si>
    <t>Gestión Financiera</t>
  </si>
  <si>
    <t>Servicio a la Ciudadanía</t>
  </si>
  <si>
    <t>Adquisición de Bienes y Servicios</t>
  </si>
  <si>
    <t>Gestión Documental</t>
  </si>
  <si>
    <t>Gestión de Tecnología de la Información y las Comunicaciones</t>
  </si>
  <si>
    <t>Gestión de Talento Humano</t>
  </si>
  <si>
    <t>Control Disciplinario</t>
  </si>
  <si>
    <t>Administración y Mantenimiento de Parques y Escenarios</t>
  </si>
  <si>
    <t>Diseño y Construcción de Parques y Escenarios</t>
  </si>
  <si>
    <t>Gestión Jurídica</t>
  </si>
  <si>
    <t>Gestión de Comunicaciones</t>
  </si>
  <si>
    <t>Porcentaje de reportes de información presentados dentro de los tiempos programados</t>
  </si>
  <si>
    <t>Porcentaje de mantenimientos realizados a la infraestructura física de la sede administrativa</t>
  </si>
  <si>
    <t>Porcentaje de conceptos previos tramitados dentro de los términos legales vigentes</t>
  </si>
  <si>
    <t>Porcentaje de informes presentados por la tercera línea de defensa dentro de los tiempos programados</t>
  </si>
  <si>
    <t>Índice de eficacia de auditorías internas de control interno</t>
  </si>
  <si>
    <t>Porcentaje de partidas conciliatorias identificadas dentro del tiempo establecido</t>
  </si>
  <si>
    <t>Porcentaje de obligaciones contingentes registradas correctamente en la contabilidad</t>
  </si>
  <si>
    <t>Porcentaje de notas a los estados financieros reveladas correctamente</t>
  </si>
  <si>
    <t>Porcentaje de informes financieros presentados a los entes de vigilancia y control dentro de los términos legales vigentes</t>
  </si>
  <si>
    <t>Satisfacción de los usuarios con los eventos y/o programas recreativos</t>
  </si>
  <si>
    <t>Satisfacción de los usuarios con las actividades realizadas en los programas deportivos</t>
  </si>
  <si>
    <t>Satisfacción de peticionarios con la respuesta dada a sus requerimientos</t>
  </si>
  <si>
    <t>Porcentaje de requerimientos de mantenimiento correctivo atendidos en la sede administrativa dentro de los tiempos establecidos</t>
  </si>
  <si>
    <t>Porcentaje de procesos de selección publicados dentro del tiempo establecido</t>
  </si>
  <si>
    <t>Porcentaje de contratos legalizados dentro del tiempo establecido</t>
  </si>
  <si>
    <t>Porcentaje de procesos de obra tramitados en análisis de costos dentro del tiempo establecido</t>
  </si>
  <si>
    <t>Porcentaje de procesos diferentes a obra tramitados en análisis de costos dentro del tiempo establecido</t>
  </si>
  <si>
    <t>Porcentaje de procesos requeridos por precios artificialmente bajos</t>
  </si>
  <si>
    <t>Porcentaje de acciones de mejoramiento interno con seguimiento efectuado</t>
  </si>
  <si>
    <t>Porcentaje de ejecución presupuestal en gastos de funcionamiento</t>
  </si>
  <si>
    <t>Porcentaje de ejecución presupuestal en gastos de inversión</t>
  </si>
  <si>
    <t>Porcentaje de ejecución del programa anual de caja</t>
  </si>
  <si>
    <t>Porcentaje de cuentas individuales pagadas dentro del tiempo establecido</t>
  </si>
  <si>
    <t>Porcentaje de cuentas colectivas pagadas dentro del tiempo establecido</t>
  </si>
  <si>
    <t>Porcentaje de transferencias primarias realizadas de acuerdo con los tiempos de retención</t>
  </si>
  <si>
    <t>Porcentaje de espacios controlados para la conservación documental</t>
  </si>
  <si>
    <t>Porcentaje de peticiones, quejas, reclamos y sugerencias contestadas dentro de los términos legales vigentes</t>
  </si>
  <si>
    <t>Satisfacción del ciudadano con la atención recibida en los SUPERCADE</t>
  </si>
  <si>
    <t>Porcentaje de información actualizada en ley de transparencia</t>
  </si>
  <si>
    <t>Porcentaje de requerimientos atendidos con oportunidad y calidad</t>
  </si>
  <si>
    <t>Índice de implementación del PIGA</t>
  </si>
  <si>
    <t>Porcentaje de remediación de vulnerabilidades de seguridad de la información</t>
  </si>
  <si>
    <t>Índice de implementación de gobierno digital</t>
  </si>
  <si>
    <t>Porcentaje de avance en proyectos de TI</t>
  </si>
  <si>
    <t>Porcentaje de disponibilidad de los sistemas de información</t>
  </si>
  <si>
    <t>Porcentaje de disponibilidad de los servicios de comunicaciones</t>
  </si>
  <si>
    <t>Porcentaje de solicitudes de servicio tecnológico atendidas dentro de los tiempos establecidos</t>
  </si>
  <si>
    <t>Índice de desempeño laboral de funcionarios</t>
  </si>
  <si>
    <t>Porcentaje de funcionarios que participan en las actividades del plan de bienestar e incentivos</t>
  </si>
  <si>
    <t>Porcentaje de funcionarios que asisten a las actividades del plan institucional de capacitación</t>
  </si>
  <si>
    <t>Impacto de la capacitación en el desempeño laboral de funcionarios</t>
  </si>
  <si>
    <t>Índice de clima organizacional</t>
  </si>
  <si>
    <t>Porcentaje de ejecución del plan anual de bienestar e incentivos</t>
  </si>
  <si>
    <t>Porcentaje de ejecución del plan institucional de capacitación</t>
  </si>
  <si>
    <t>Porcentaje de ejecución del plan anual de seguridad y salud en el trabajo</t>
  </si>
  <si>
    <t>Tasa de accidentalidad</t>
  </si>
  <si>
    <t xml:space="preserve"> Prevalencia de la enfermedad laboral</t>
  </si>
  <si>
    <t>Incidencia de la enfermedad laboral</t>
  </si>
  <si>
    <t>Porcentaje de inventario individual validado físicamente</t>
  </si>
  <si>
    <t>Porcentaje de inventario aleatorio validado físicamente en bodega</t>
  </si>
  <si>
    <t>Porcentaje de compromisos atendidos en el marco de las instancias de participación locales</t>
  </si>
  <si>
    <t>Porcentaje de asistencias técnicas realizadas a los Fondos de Desarrollo Local</t>
  </si>
  <si>
    <t>Porcentaje de proyectos viabilizados con seguimiento efectuado</t>
  </si>
  <si>
    <t>Porcentaje de procesos disciplinarios resueltos de fondo</t>
  </si>
  <si>
    <t>Porcentaje de procesos disciplinarios sin nulidades decretadas</t>
  </si>
  <si>
    <t>Porcentaje de procesos disciplinarios sin vencimiento de términos</t>
  </si>
  <si>
    <t>Satisfacción de los usuarios con las obras de mantenimiento de nuevas tendencias</t>
  </si>
  <si>
    <t>Porcentaje de cumplimiento en acuerdos de sostenibilidad social de parques</t>
  </si>
  <si>
    <t>Porcentaje de avance en la ejecución de contratos de obras de mantenimiento o recuperación</t>
  </si>
  <si>
    <t>Satisfacción de los usuarios con las obras de construcción y/o adecuación entregadas</t>
  </si>
  <si>
    <t>Porcentaje de fallas de calidad o estabilidad de obra atendidas en construcción y adecuación de parques y escenarios</t>
  </si>
  <si>
    <t>Porcentaje de avance en la ejecución de obras de construcción y adecuación de parques y escenarios</t>
  </si>
  <si>
    <t>Porcentaje de avance en la ejecución de proyectos de estudios y/o diseños de parques y escenarios</t>
  </si>
  <si>
    <t>Porcentaje de procesos judiciales y extrajudiciales atendidos dentro de los términos legales vigentes</t>
  </si>
  <si>
    <t>Satisfacción de los usuarios con el trámite de reconocimiento deportivo</t>
  </si>
  <si>
    <t>Porcentaje de trámites de reconocimiento deportivo atendidos dentro del término legal vigente</t>
  </si>
  <si>
    <t>Porcentaje de trámites de aval de escuelas deportivas atendidos dentro del término legal vigente</t>
  </si>
  <si>
    <t>Porcentaje de solicitudes de concepto a proyectos de acuerdo, decreto o ley atendidas dentro del tiempo establecido</t>
  </si>
  <si>
    <t>Porcentaje de procesos de cobro de cartera efectuados</t>
  </si>
  <si>
    <t>Índice de condenas adversas</t>
  </si>
  <si>
    <t>Porcentaje de solicitudes de servicios de comunicaciones atendidas dentro de los tiempos establecidos</t>
  </si>
  <si>
    <t>Impacto de noticias publicadas en medios de comunicación</t>
  </si>
  <si>
    <t>Tasa de variación en el alcance total de las publicaciones en redes sociales</t>
  </si>
  <si>
    <t>Salidas publicadas en medios de comunicación</t>
  </si>
  <si>
    <t>Proceso Fuente</t>
  </si>
  <si>
    <t>Indicador</t>
  </si>
  <si>
    <t>Trimestral</t>
  </si>
  <si>
    <t>Mensual</t>
  </si>
  <si>
    <t>Anual</t>
  </si>
  <si>
    <t>Semestral</t>
  </si>
  <si>
    <t>Frecuencia</t>
  </si>
  <si>
    <t>Numerador</t>
  </si>
  <si>
    <t>Denominador</t>
  </si>
  <si>
    <t>Resultado</t>
  </si>
  <si>
    <t>Meta</t>
  </si>
  <si>
    <t>Observación</t>
  </si>
  <si>
    <t>Calidad</t>
  </si>
  <si>
    <t>Eficacia</t>
  </si>
  <si>
    <t>Efectividad</t>
  </si>
  <si>
    <t>Eficiencia</t>
  </si>
  <si>
    <t>TIPO</t>
  </si>
  <si>
    <t xml:space="preserve">                                                                                                                                RESULTADOS INDICADORES DE PROCESO - IDRD
</t>
  </si>
  <si>
    <t>Formula</t>
  </si>
  <si>
    <t>(No. de mantenimientos realizados a la infraestructura física/Total de mantenimientos programados a la infraestructura física de la sede administrativa)*100</t>
  </si>
  <si>
    <t>(No. de conceptos previos tramitados dentro de los términos legales vigentes/Total de solicitudes de conceptos previos recibidas)*100</t>
  </si>
  <si>
    <t xml:space="preserve">(No. de informes de ley y de gestión elaborados y presentados dentro de los tiempos programados/Total de informes de ley y de gestión a cargo de la tercera línea de defensa )*100  </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</si>
  <si>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</si>
  <si>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(No. de partidas conciliatorias identificadas con edad inferior a 60 días/Total de partidas reportadas)*100</t>
  </si>
  <si>
    <t>(No. de procesos registrados correctamente en la contabilidad/Total de procesos reportados en SIPROJ Web)*100</t>
  </si>
  <si>
    <t>(No. de notas sin observaciones por parte de los órganos de control internos y externos/Total de notas a los estados financieros elaboradas)*100</t>
  </si>
  <si>
    <t>(No. de informes financieros presentados dentro de los términos legales vigentes/Total de informes financieros a reportar a los entes de vigilancia y control)*100</t>
  </si>
  <si>
    <t>(No. de usuarios satisfechos con los eventos y/o programas recreativos/Total de usuarios de eventos y/o programas recreativos encuestados)*100</t>
  </si>
  <si>
    <t>(No. de usuarios satisfechos con las actividades deportivas realizadas/Total de usuarios de actividades deportivas encuestados)*100</t>
  </si>
  <si>
    <t>(No. de peticionarios satisfechos con la respuesta dada a sus peticiones, quejas, reclamos y sugerencias/Total de peticionarios contactados)*100</t>
  </si>
  <si>
    <t>(No. de requerimientos de mantenimiento correctivo atendidos dentro de los tiempos establecidos/Total de requerimientos de mantenimiento correctivo reportados en la sede administrativa)*100</t>
  </si>
  <si>
    <t>(No. de actos de apertura de procesos de selección publicados en un tiempo menor o igual a 30 días hábiles después de la radicación/Total de actos de apertura expedidos)*100</t>
  </si>
  <si>
    <t>(No. de contratos legalizados en un tiempo menor o igual a 10 días hábiles a partir del acto administrativo de adjudicación/Total de procesos de selección adjudicados)*100</t>
  </si>
  <si>
    <t>(No. de procesos de obra (todas las Subdirecciones) tramitados en oportunidad al recibo del memorando con la solicitud estudio del sector (20 días)/Total de procesos de obra recibidos)*100</t>
  </si>
  <si>
    <t>(No. de procesos diferentes a obra tramitados en oportunidad al recibo del memorando con la solicitud estudio del sector (10 días hábiles)/Total de procesos recibidos diferentes a obra)*100</t>
  </si>
  <si>
    <t>(No. de procesos (excepto Subastas SAS) requeridos por precios artificialmente bajos/Total de procesos evaluados)*100</t>
  </si>
  <si>
    <t>(No. de acciones de mejoramiento interno con seguimiento efectuado)/Total de acciones de mejoramiento interno abiertas de auditorías internas de control interno)*100</t>
  </si>
  <si>
    <t>(Presupuesto de inversión ejecutado/Presupuesto disponible de inversión)*100</t>
  </si>
  <si>
    <t>(Recursos ejecutados de reserva, vigencia y pasivos exigibles/Recursos programados de reserva, vigencia y pasivos exigibles)*100</t>
  </si>
  <si>
    <t xml:space="preserve">(No. de cuentas individuales pagadas en un tiempo menor o igual a 6 días/Total de cuentas de pago individuales tramitadas)*100 </t>
  </si>
  <si>
    <t>(No. de cuentas colectivas pagadas en un tiempo menor o igual a 10 días/Total de cuentas de pago colectivas tramitadas)*100</t>
  </si>
  <si>
    <t>(No. de peticiones, quejas, reclamos y sugerencias contestadas en el aplicativo SDQS dentro de los términos legales vigentes/Total de peticiones, quejas, reclamos y sugerencias recibidas)*100</t>
  </si>
  <si>
    <t>(No. de ciudadanos satisfechos con la atención recibida en los SUPERCADE/Total de ciudadanos atendidos en los SUPERCADE)*100</t>
  </si>
  <si>
    <t>(No. de subcategorías con información actualizada en la página web/Total de subcategorías definidas en ley de transparencia)*100</t>
  </si>
  <si>
    <t>(No. de respuestas a requerimientos sin observaciones en cuanto a los criterios de oportunidad y calidad/Total de requerimientos evaluados en el aplicativo SDQS)*100</t>
  </si>
  <si>
    <t>Promedio ponderado de cumplimiento de aspectos normativos y de implementación del PIGA, según auditoría realizada por la Secretaría Distrital de Ambiente en cada vigencia</t>
  </si>
  <si>
    <t xml:space="preserve">(No. de vulnerabilidades críticas o altas remediadas/Total de vulnerabilidades de seguridad de la información detectadas como críticas o altas)*100 </t>
  </si>
  <si>
    <t>Sumatoria de la calificación obtenida por cada componente/Total de componentes de la política de gobierno digital</t>
  </si>
  <si>
    <t>(No. de hitos en proyectos de TI alcanzados/Total de hitos en proyectos de TI programados en la vigencia)*100</t>
  </si>
  <si>
    <t>(No. de horas disponibles de los sistemas de información/Total de horas en servicio de los sistemas de información)*100</t>
  </si>
  <si>
    <t>(No. de horas disponibles de los servicios de comunicaciones /Total de horas de los servicios de comunicaciones)*100</t>
  </si>
  <si>
    <t>(No. de solicitudes atendidas dentro de los tiempos establecidos en los acuerdos de nivel de servicio/Total de solicitudes de servicio tecnológico recibidas)*100</t>
  </si>
  <si>
    <t>(Sumatoria de calificaciones finales de la evaluación de desempeño de los funcionarios/Total de funcionarios evaluados)*100</t>
  </si>
  <si>
    <t xml:space="preserve">(No. de funcionarios participantes en las actividades del plan de bienestar e incentivos/Total de funcionarios de la entidad)*100 </t>
  </si>
  <si>
    <t>(No. de funcionarios asistentes a las actividades del plan institucional de capacitación/Total de funcionarios citados a las actividades del plan institucional de capacitación)*100</t>
  </si>
  <si>
    <t>(No. de funcionarios con capacitaciones efectivas/Total de funcionarios evaluados)*100</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</si>
  <si>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</si>
  <si>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</si>
  <si>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</si>
  <si>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(No. de actividades de seguridad y salud desarrolladas/Total de actividades programadas en el plan anual de seguridad y salud en el trabajo)*100</t>
  </si>
  <si>
    <t>(No. de accidentes de trabajo reportados/Total de trabajadores (funcionarios y contratistas)*100</t>
  </si>
  <si>
    <t>(No. de casos de enfermedad laboral calificada/Total de funcionarios)*100</t>
  </si>
  <si>
    <t>(No. de casos nuevos de enfermedad laboral calificados/Total de funcionarios)*100</t>
  </si>
  <si>
    <t xml:space="preserve">(No. de elementos devolutivos del inventario individual validados físicamente/Total de elementos devolutivos del inventario individual registrados en el sistema de información SEVEN)*100 </t>
  </si>
  <si>
    <t xml:space="preserve">(No. de elementos devolutivos y de consumo en bodegas validados físicamente/Muestra de inventario de elementos devolutivos y de consumo registrados en el sistema de información SEVEN)*100 </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</si>
  <si>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</si>
  <si>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(No. de asistencias técnicas realizadas a los Fondos de Desarrollo Local/Total de asistencias técnicas programadas a los Fondos de Desarrollo Local en las cuatro líneas de inversión)*100</t>
  </si>
  <si>
    <t>(No. de proyectos contratados con seguimiento efectuado/Total de proyectos viabilizados con contratación por parte de los Fondos de Desarrollo Local)*100</t>
  </si>
  <si>
    <t>(No. de procesos disciplinarios decididos de fondo/Total de procesos disciplinarios activos)*100</t>
  </si>
  <si>
    <t xml:space="preserve">(No. de procesos disciplinarios sin nulidades decretadas/Total de procesos disciplinarios activos)*100 </t>
  </si>
  <si>
    <t>(No. de procesos disciplinarios sin vencimiento de términos/Total de procesos disciplinarios activos)*100</t>
  </si>
  <si>
    <t>(No. de usuarios satisfechos con las obras de mantenimiento realizadas/Total de usuarios de parques y escenarios encuestados para obras de mantenimiento de nuevas tendencias)*100</t>
  </si>
  <si>
    <t>(No. de compromisos gestionados/Total de compromisos adquiridos mediante acuerdos ciudadanos en parques)*100</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</si>
  <si>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</si>
  <si>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(No. de usuarios satisfechos con las obras de construcción y/o adecuación entregadas /Total de usuarios encuestados por proyecto)*100</t>
  </si>
  <si>
    <t>(No. de fallas de calidad o estabilidad de obra atendidas/Total de fallas de calidad o estabilidad de obra detectadas o reportadas por terceros)*100
Atendido = Se genera requerimiento al contratista para establecer compromisos de reparación.</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</si>
  <si>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</si>
  <si>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</si>
  <si>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(No. de procesos jurídicos atendidos dentro de los términos legales vigentes)/Total de procesos jurídicos notificados)*100</t>
  </si>
  <si>
    <t>(No. de usuarios satisfechos con el trámite de reconocimiento deportivo/Total de usuarios encuestados)*100</t>
  </si>
  <si>
    <t xml:space="preserve">(No. de trámites de reconocimiento deportivo atendidos dentro del término legal vigente/Total de trámites de reconocimiento deportivo atendidos)*100 </t>
  </si>
  <si>
    <t>(No. de trámites de aval de escuelas deportivas atendidos dentro del término legal vigente/Total de trámites de aval de escuelas deportivas atendidos)*100</t>
  </si>
  <si>
    <t>(No. de solicitudes de concepto a proyectos de acuerdo, decreto o ley atendidas dentro del tiempo establecido/Total de solicitudes de concepto a proyectos de acuerdo, decreto o ley recibidas)*100</t>
  </si>
  <si>
    <t>(No. de procesos con etapas de cobro efectuadas/Total de procesos de cobro remitidos con documentación completa)*100</t>
  </si>
  <si>
    <t>(No. de solicitudes de servicio atendidas dentro de los tiempos establecidos/Total de solicitudes de servicio de comunicaciones recibidas)*100</t>
  </si>
  <si>
    <t>(No. de noticias positivas o neutras registradas/Total de noticias publicadas en medios de comunicación)*100</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</si>
  <si>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</si>
  <si>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N/A</t>
  </si>
  <si>
    <t>(No. de condenas adversas/Total de procesos judiciales)*100</t>
  </si>
  <si>
    <t>-</t>
  </si>
  <si>
    <t>(No. de reportes de información elaborados y presentados/Total de reportes de información programados)*100</t>
  </si>
  <si>
    <t>Porcentaje de control de actas de liquidación revisadas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</si>
  <si>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</si>
  <si>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modificaciones contractuales tramitadas dentro del tiempo establecido</t>
  </si>
  <si>
    <t>(Número Actas de liquidación con control de legalidad, en un tiempo menor o igual a 10 días hábiles / Total de actas de liquidación radicadas)*100</t>
  </si>
  <si>
    <t>(No. de transferencias primarias realizadas de acuerdo con los tiempos de retención establecidos en las TRD / Total de transferencias documentales programadas)*100</t>
  </si>
  <si>
    <t>(No. de espacios monitoreados e intervenidos / Total de espacios monitoreados)*100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</si>
  <si>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</si>
  <si>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</si>
  <si>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</si>
  <si>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</si>
  <si>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S.R.</t>
  </si>
  <si>
    <t>Fomento de la Actividad Fisica, el Deporte y la Recreación</t>
  </si>
  <si>
    <t>Febrero</t>
  </si>
  <si>
    <t>% Cumplimiento Febrero</t>
  </si>
  <si>
    <t>En el mes de febrero se realizo la adjudicación de 2 licitaciones publicas que se iniciaron en la vigencia 2020. Se legalizaron dentro del plazo establecido.</t>
  </si>
  <si>
    <t>En el mes de febrero se tramitaron 6 de las 8 solicitudes de liquidación radicadas, lo anterior debido a la alta carga de elaboración de contratos de prestación de servicios, afecto el tramite del 100% de las actas de liquidación radicadas</t>
  </si>
  <si>
    <t>En el mes de febrero se tramitaron 3 cesiones, 1 suspensión 1 terminación anticipada, 3 prorrogas y 13 adiciones y prorrogas.</t>
  </si>
  <si>
    <t>Para el mes de febrero se obtuvo un resultado de avance del 103% debido a la gestión que se ha realizado por parte del equipo de apoyo a la Supervisión, se da cumplimiento a la programación de obra,  quedan dos contratos en ejecución sin ningún porcentaje de atraso.</t>
  </si>
  <si>
    <t>Para el mes de febrero se obtuvo un resultado del 92.46% de avance frente a lo programado, después de realizar seguimiento a todos los proyectos a cargo del área, se identifican cumplimientos de ejecución de algunos proyectos al 100% los cuales se retiran.</t>
  </si>
  <si>
    <t>Los temas que se destacan:  Ciclovía, parques, estadios Campín y Techo, deportistas bogotanos, funcionarios IDRD. Análisis: se percibe un aumento de temas negativos, básicamente por notas de opinión y factores exógenos como inseguridad que afecta a nuestro equipo humano. Baja un poco la cantidad de publicaciones, por la época del año y receso de programas. 
Total de notas en el mes de enero ascendio a 164, de las cuales neutras 135 que equivalen al 82,3%, negativas 24 que equivalen al 14,6% y positivas 5, que equivalen al 3,1%</t>
  </si>
  <si>
    <t>El porcentaje de cumplimiento de las actividades del SGSST fue del 92,59 %, teniendo en cuenta la disponibilidad de proveedores por parte de la ARL, los cuales fueron asignados a partir del 1 de abril, razón por la cual no se realizaron las capacitaciones de: COPASST y CCL.</t>
  </si>
  <si>
    <t>La tasa de accidentalidad para el mes de febrero de 2021 corresponde al 0.76 % de los servidores públicos activos de la Entidad, lo cual indica que no se ha superado la meta.</t>
  </si>
  <si>
    <t>Para el periodo se generó indisponibilidad de 55 minutos debido a mantenimiento de los equipos de comunicaciones programado e informado a todos los usuarios.</t>
  </si>
  <si>
    <t>Para el periodo se generaron indisponibilidades de los sistemas de información debido a mantenimiento de los equipos de comunicaciones de centro de computo del IDRD, el mantenimiento estaba debidamente planeado e informado a los usuarios.</t>
  </si>
  <si>
    <t>Para el periodo se generaron 1221 solicitudes registradas en el sistema de mesa de servicio de los cuales se atendieron en los tiempos establecidos en los ANS 1220, cumpliendo con la meta establecida para este indicador</t>
  </si>
  <si>
    <t>En febrero - 2021 se ubicaron 11 datalogers en igual número de espacios a monitorear, hubo necesidad de intervenir 3 espacios para controlar los picos de temperatura y/o humedad relativa, debido a cambios en las condiciones ambientales y las fluctuaciones detectadas en el periodo, en el archivo central las variables permanecen estables. Se descargó la información de los Data Logger instalados en las diferentes áreas, los reportes y el análisis de los datos muestran que los depósitos de la sede principal, en general presentan un comportamiento regular, levemente por encima de los rangos establecidos en el Acuerdo 049 de 2000 del Archivo General de la Nación, por lo que se optó por la instalación de deshumidificadores para reducir los niveles de humedad relativa en estos depósitos y de esta manera garantizar la conservación de los fondos documentales del IDRD. 
En cuanto al archivo central los datos promedio de humedad relativa y temperatura se encuentran dentro de los rangos establecidos por la normatividad vigente, lo que indica que el sistema de climatización opera de manera eficiente y adecuada conservación de los fondos documentales del IDRD.</t>
  </si>
  <si>
    <t>De acuerdo a los parámetros establecidos, el corte al 28 de febrero de 2021 presenta un acumulado de 13 transferencias documentales, que representa el 35% de la Meta (37 programadas para 2021), representando un volumen de 429 cajas x200 recibidas que suman alrededor de 107,25 metros lineales de archivo acumulados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y el magnético en la carpeta compartida del área de archivo y correspondencia</t>
  </si>
  <si>
    <t>(Presupuesto de funcionamiento ejecutado / Presupuesto disponible de funcionamiento)*100</t>
  </si>
  <si>
    <t>En el mes de febrero de 2021 se pagó la totalidad de las planillas de cuentas colectivas radicadas por los contratistas vinculados a la entidad, cumpliendo el tiempo establecido de 10 días, dando cumplimiento a la meta.</t>
  </si>
  <si>
    <t>En el mes de febrero de 2021 se pagó 183 cuentas individuales en un tiempo menor o igual a 6 días, con relación a la fecha de radicación en Central de Cuentas. Del total de cuentas, 4 se pagaron posterior a los 6 días debido al proceso que se debe adelantar en Bogdata que requiere mayor tiempo.</t>
  </si>
  <si>
    <t>La ejecución del PAC consolidado (vigencia, Reservas y Pasivos) para febrero 2021, asciende a un 87.85% sobre los recursos programados. La Subdirección Administrativa y Financiera logro la mayor participación con el 99% de ejecución vs lo programado de PAC. El PAC de la vigencia del período en medición ascendió al 86.84% de ejecución, mientras que el PAC de Reservas alcanzó el 87.12% y los Pasivos Exigibles obtuvieron el 96.31% de ejecución del PAC.</t>
  </si>
  <si>
    <t xml:space="preserve">En el mes de febrero de 2021 se presentó el 85,71% de los informes financieros dentro de los términos legales vigentes, a los entes de vigilancia y control. Frente al informe presentado de manera extemporánea, se presentó confusión sobre la fecha con relación a los demás informes que se juntaron para el reporte, como la cuenta anual y mensual. Se procedió a incorporar en la cartelera del área de Tesorería un cronograma detallado de fechas. </t>
  </si>
  <si>
    <t>Las partidas conciliatorias identificadas corresponden a movimientos que se presentaron en los  tres últimos días del mes, generados por intereses bancarios, en su totalidad fueron diecisiete  (17) partidas.</t>
  </si>
  <si>
    <t>Veintiun peticionarios satisfechos de 34 encuestados telefónicamente.</t>
  </si>
  <si>
    <t>La Oficina de Asunto Locales durante el mes de febrero del año 2021 asistió a 13 sesiones de las Juntas Administradoras Locales en las localidades de: San Cristobal, Engativa, Kennedy, Fontibon Santa Fé, Antonio Nariño, Tunjuelito, Chapinero, BArrios Unidos, en donde se dio respuesta a todos los requerimientos realizados por los Ediles durante el desarrollo de las sesiones, dando cumplimiento al indicador de la Oficina, que para efectos de la medición del indicador fueron 13 cuestionarios.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</si>
</sst>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1"/>
      <color theme="1"/>
      <name val="Arial"/>
      <family val="2"/>
    </font>
    <font>
      <b/>
      <sz val="11"/>
      <color theme="1"/>
      <name val="Arial"/>
      <family val="2"/>
    </font>
    <font>
      <b/>
      <sz val="12"/>
      <color theme="1"/>
      <name val="Arial"/>
      <family val="2"/>
    </font>
    <font>
      <sz val="11"/>
      <name val="Calibri"/>
      <family val="2"/>
      <scheme val="minor"/>
    </font>
    <font>
      <sz val="11"/>
      <color rgb="FFFFFFFF"/>
      <name val="Calibri"/>
      <family val="2"/>
      <scheme val="minor"/>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7">
    <xf numFmtId="0" fontId="0" fillId="0" borderId="0" xfId="0"/>
    <xf numFmtId="0" fontId="4" fillId="2" borderId="0" xfId="0" applyFont="1" applyFill="1"/>
    <xf numFmtId="0" fontId="4" fillId="2" borderId="0" xfId="0" applyFont="1" applyFill="1" applyAlignment="1">
      <alignment horizontal="justify" wrapText="1"/>
    </xf>
    <xf numFmtId="0" fontId="4" fillId="2" borderId="0" xfId="0" applyFont="1" applyFill="1" applyAlignment="1">
      <alignment horizontal="center"/>
    </xf>
    <xf numFmtId="10" fontId="0" fillId="2" borderId="1" xfId="1" applyNumberFormat="1" applyFont="1" applyFill="1" applyBorder="1" applyAlignment="1">
      <alignment horizontal="center" vertical="center"/>
    </xf>
    <xf numFmtId="0" fontId="0" fillId="0" borderId="1" xfId="0" applyBorder="1" applyAlignment="1">
      <alignment horizontal="justify" vertical="center" wrapText="1"/>
    </xf>
    <xf numFmtId="0" fontId="7" fillId="2" borderId="1" xfId="0" applyFont="1" applyFill="1" applyBorder="1" applyAlignment="1">
      <alignment horizontal="justify" vertical="center" wrapText="1"/>
    </xf>
    <xf numFmtId="0" fontId="0" fillId="2" borderId="1" xfId="0" applyFill="1" applyBorder="1" applyAlignment="1">
      <alignment horizontal="justify" vertical="center" wrapText="1"/>
    </xf>
    <xf numFmtId="0" fontId="5" fillId="3" borderId="1" xfId="0" applyFont="1" applyFill="1" applyBorder="1" applyAlignment="1" applyProtection="1">
      <alignment horizontal="center" vertical="center"/>
    </xf>
    <xf numFmtId="9" fontId="0" fillId="0" borderId="1" xfId="0" applyNumberFormat="1" applyBorder="1" applyAlignment="1">
      <alignment horizontal="center" vertical="center"/>
    </xf>
    <xf numFmtId="9"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9" fontId="0" fillId="2" borderId="1" xfId="1" applyFont="1" applyFill="1" applyBorder="1" applyAlignment="1">
      <alignment horizontal="center" vertical="center"/>
    </xf>
    <xf numFmtId="10" fontId="0" fillId="2" borderId="1" xfId="1" applyNumberFormat="1"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9" fontId="0" fillId="2" borderId="1" xfId="1" applyFont="1" applyFill="1" applyBorder="1" applyAlignment="1">
      <alignment horizontal="center" vertical="center" wrapText="1"/>
    </xf>
    <xf numFmtId="4" fontId="0" fillId="2" borderId="1" xfId="0" applyNumberFormat="1" applyFill="1" applyBorder="1" applyAlignment="1">
      <alignment horizontal="center" vertical="center"/>
    </xf>
    <xf numFmtId="0" fontId="0" fillId="2" borderId="1" xfId="0" applyFill="1" applyBorder="1"/>
    <xf numFmtId="9" fontId="4" fillId="2" borderId="0" xfId="0" applyNumberFormat="1" applyFont="1" applyFill="1"/>
    <xf numFmtId="0" fontId="7" fillId="0" borderId="1" xfId="0" applyFont="1" applyBorder="1" applyAlignment="1">
      <alignment horizontal="justify" vertical="center" wrapText="1"/>
    </xf>
    <xf numFmtId="0" fontId="9" fillId="2" borderId="1" xfId="2" applyFont="1" applyFill="1" applyBorder="1" applyAlignment="1">
      <alignment horizontal="justify" vertical="center" wrapText="1"/>
    </xf>
    <xf numFmtId="9" fontId="4" fillId="2" borderId="0" xfId="1" applyFont="1" applyFill="1"/>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5" fillId="3" borderId="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cellXfs>
  <cellStyles count="3">
    <cellStyle name="Normal" xfId="0" builtinId="0"/>
    <cellStyle name="Normal 2 3" xfId="2"/>
    <cellStyle name="Porcentaje" xfId="1"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B1:L1048558"/>
  <sheetViews>
    <sheetView tabSelected="1" topLeftCell="A4" zoomScale="70" zoomScaleNormal="70" workbookViewId="0">
      <pane ySplit="1" topLeftCell="A5" activePane="bottomLeft" state="frozen"/>
      <selection activeCell="C4" sqref="C4"/>
      <selection pane="bottomLeft" activeCell="M4" sqref="M4"/>
    </sheetView>
  </sheetViews>
  <sheetFormatPr baseColWidth="10" defaultRowHeight="14.25" x14ac:dyDescent="0.2"/>
  <cols>
    <col min="1" max="1" width="7.7109375" style="1" customWidth="1"/>
    <col min="2" max="2" width="35.85546875" style="2" customWidth="1"/>
    <col min="3" max="3" width="45.5703125" style="1" customWidth="1"/>
    <col min="4" max="4" width="62.140625" style="1" customWidth="1"/>
    <col min="5" max="5" width="15.85546875" style="3" bestFit="1" customWidth="1"/>
    <col min="6" max="6" width="23" style="3" bestFit="1" customWidth="1"/>
    <col min="7" max="7" width="15.85546875" style="3" bestFit="1" customWidth="1"/>
    <col min="8" max="8" width="16.85546875" style="1" bestFit="1" customWidth="1"/>
    <col min="9" max="9" width="18.28515625" style="1" bestFit="1" customWidth="1"/>
    <col min="10" max="10" width="14.42578125" style="1" bestFit="1" customWidth="1"/>
    <col min="11" max="11" width="23.7109375" style="1" bestFit="1" customWidth="1"/>
    <col min="12" max="12" width="95.140625" style="1" customWidth="1"/>
    <col min="13" max="29" width="11.42578125" style="1" customWidth="1"/>
    <col min="30" max="16384" width="11.42578125" style="1"/>
  </cols>
  <sheetData>
    <row r="1" spans="2:12" ht="7.5" customHeight="1" x14ac:dyDescent="0.2"/>
    <row r="2" spans="2:12" ht="13.5" customHeight="1" x14ac:dyDescent="0.25">
      <c r="B2" s="27" t="s">
        <v>106</v>
      </c>
      <c r="C2" s="28"/>
      <c r="D2" s="28"/>
      <c r="E2" s="28"/>
      <c r="F2" s="28"/>
      <c r="G2" s="28"/>
      <c r="H2" s="28"/>
      <c r="I2" s="28"/>
      <c r="J2" s="28"/>
      <c r="K2" s="28"/>
      <c r="L2" s="29"/>
    </row>
    <row r="3" spans="2:12" ht="7.5" customHeight="1" x14ac:dyDescent="0.2"/>
    <row r="4" spans="2:12" ht="72" customHeight="1" x14ac:dyDescent="0.2">
      <c r="B4" s="30" t="s">
        <v>89</v>
      </c>
      <c r="C4" s="30" t="s">
        <v>90</v>
      </c>
      <c r="D4" s="30" t="s">
        <v>107</v>
      </c>
      <c r="E4" s="31" t="s">
        <v>105</v>
      </c>
      <c r="F4" s="30" t="s">
        <v>95</v>
      </c>
      <c r="G4" s="30" t="s">
        <v>99</v>
      </c>
      <c r="H4" s="33" t="s">
        <v>192</v>
      </c>
      <c r="I4" s="34"/>
      <c r="J4" s="35"/>
      <c r="K4" s="36" t="s">
        <v>193</v>
      </c>
      <c r="L4" s="36" t="s">
        <v>100</v>
      </c>
    </row>
    <row r="5" spans="2:12" ht="29.25" hidden="1" customHeight="1" x14ac:dyDescent="0.2">
      <c r="B5" s="30"/>
      <c r="C5" s="30"/>
      <c r="D5" s="30"/>
      <c r="E5" s="32"/>
      <c r="F5" s="30"/>
      <c r="G5" s="30"/>
      <c r="H5" s="8" t="s">
        <v>96</v>
      </c>
      <c r="I5" s="8" t="s">
        <v>97</v>
      </c>
      <c r="J5" s="8" t="s">
        <v>98</v>
      </c>
      <c r="K5" s="36"/>
      <c r="L5" s="36"/>
    </row>
    <row r="6" spans="2:12" ht="52.5" hidden="1" customHeight="1" x14ac:dyDescent="0.2">
      <c r="B6" s="15" t="s">
        <v>0</v>
      </c>
      <c r="C6" s="5" t="s">
        <v>15</v>
      </c>
      <c r="D6" s="24" t="s">
        <v>179</v>
      </c>
      <c r="E6" s="11" t="s">
        <v>101</v>
      </c>
      <c r="F6" s="11" t="s">
        <v>91</v>
      </c>
      <c r="G6" s="9">
        <v>1</v>
      </c>
      <c r="H6" s="14"/>
      <c r="I6" s="14"/>
      <c r="J6" s="16"/>
      <c r="K6" s="17"/>
      <c r="L6" s="7"/>
    </row>
    <row r="7" spans="2:12" ht="64.5" hidden="1" customHeight="1" x14ac:dyDescent="0.2">
      <c r="B7" s="15" t="s">
        <v>10</v>
      </c>
      <c r="C7" s="5" t="s">
        <v>68</v>
      </c>
      <c r="D7" s="5" t="s">
        <v>157</v>
      </c>
      <c r="E7" s="11" t="s">
        <v>102</v>
      </c>
      <c r="F7" s="11" t="s">
        <v>94</v>
      </c>
      <c r="G7" s="9">
        <v>0.6</v>
      </c>
      <c r="H7" s="14"/>
      <c r="I7" s="14"/>
      <c r="J7" s="16"/>
      <c r="K7" s="17"/>
      <c r="L7" s="7"/>
    </row>
    <row r="8" spans="2:12" ht="64.5" hidden="1" customHeight="1" x14ac:dyDescent="0.2">
      <c r="B8" s="15" t="s">
        <v>10</v>
      </c>
      <c r="C8" s="5" t="s">
        <v>69</v>
      </c>
      <c r="D8" s="5" t="s">
        <v>158</v>
      </c>
      <c r="E8" s="11" t="s">
        <v>102</v>
      </c>
      <c r="F8" s="11" t="s">
        <v>91</v>
      </c>
      <c r="G8" s="9">
        <v>1</v>
      </c>
      <c r="H8" s="14"/>
      <c r="I8" s="14"/>
      <c r="J8" s="16"/>
      <c r="K8" s="17"/>
      <c r="L8" s="7"/>
    </row>
    <row r="9" spans="2:12" ht="64.5" hidden="1" customHeight="1" x14ac:dyDescent="0.2">
      <c r="B9" s="15" t="s">
        <v>10</v>
      </c>
      <c r="C9" s="5" t="s">
        <v>70</v>
      </c>
      <c r="D9" s="5" t="s">
        <v>159</v>
      </c>
      <c r="E9" s="11" t="s">
        <v>101</v>
      </c>
      <c r="F9" s="11" t="s">
        <v>91</v>
      </c>
      <c r="G9" s="9">
        <v>1</v>
      </c>
      <c r="H9" s="14"/>
      <c r="I9" s="14"/>
      <c r="J9" s="16"/>
      <c r="K9" s="17"/>
      <c r="L9" s="7"/>
    </row>
    <row r="10" spans="2:12" ht="90.75" hidden="1" customHeight="1" x14ac:dyDescent="0.2">
      <c r="B10" s="19" t="s">
        <v>3</v>
      </c>
      <c r="C10" s="5" t="s">
        <v>18</v>
      </c>
      <c r="D10" s="24" t="s">
        <v>110</v>
      </c>
      <c r="E10" s="12" t="s">
        <v>101</v>
      </c>
      <c r="F10" s="12" t="s">
        <v>91</v>
      </c>
      <c r="G10" s="9">
        <v>1</v>
      </c>
      <c r="H10" s="14"/>
      <c r="I10" s="14"/>
      <c r="J10" s="16"/>
      <c r="K10" s="17"/>
      <c r="L10" s="7"/>
    </row>
    <row r="11" spans="2:12" ht="117" hidden="1" customHeight="1" x14ac:dyDescent="0.2">
      <c r="B11" s="19" t="s">
        <v>3</v>
      </c>
      <c r="C11" s="5" t="s">
        <v>19</v>
      </c>
      <c r="D11" s="5" t="s">
        <v>111</v>
      </c>
      <c r="E11" s="12" t="s">
        <v>102</v>
      </c>
      <c r="F11" s="12" t="s">
        <v>91</v>
      </c>
      <c r="G11" s="9">
        <v>0.9</v>
      </c>
      <c r="H11" s="14"/>
      <c r="I11" s="14"/>
      <c r="J11" s="16"/>
      <c r="K11" s="17"/>
      <c r="L11" s="7"/>
    </row>
    <row r="12" spans="2:12" ht="110.25" hidden="1" customHeight="1" x14ac:dyDescent="0.2">
      <c r="B12" s="19" t="s">
        <v>3</v>
      </c>
      <c r="C12" s="5" t="s">
        <v>33</v>
      </c>
      <c r="D12" s="5" t="s">
        <v>125</v>
      </c>
      <c r="E12" s="12" t="s">
        <v>102</v>
      </c>
      <c r="F12" s="12" t="s">
        <v>91</v>
      </c>
      <c r="G12" s="9">
        <v>1</v>
      </c>
      <c r="H12" s="14"/>
      <c r="I12" s="14"/>
      <c r="J12" s="16"/>
      <c r="K12" s="17"/>
      <c r="L12" s="7"/>
    </row>
    <row r="13" spans="2:12" ht="114" hidden="1" customHeight="1" x14ac:dyDescent="0.2">
      <c r="B13" s="19" t="s">
        <v>191</v>
      </c>
      <c r="C13" s="5" t="s">
        <v>24</v>
      </c>
      <c r="D13" s="5" t="s">
        <v>116</v>
      </c>
      <c r="E13" s="12" t="s">
        <v>103</v>
      </c>
      <c r="F13" s="12" t="s">
        <v>93</v>
      </c>
      <c r="G13" s="9">
        <v>1</v>
      </c>
      <c r="H13" s="14"/>
      <c r="I13" s="14"/>
      <c r="J13" s="16"/>
      <c r="K13" s="17"/>
      <c r="L13" s="7"/>
    </row>
    <row r="14" spans="2:12" ht="108.75" hidden="1" customHeight="1" x14ac:dyDescent="0.2">
      <c r="B14" s="19" t="s">
        <v>191</v>
      </c>
      <c r="C14" s="5" t="s">
        <v>25</v>
      </c>
      <c r="D14" s="5" t="s">
        <v>117</v>
      </c>
      <c r="E14" s="12" t="s">
        <v>103</v>
      </c>
      <c r="F14" s="12" t="s">
        <v>93</v>
      </c>
      <c r="G14" s="9">
        <v>1</v>
      </c>
      <c r="H14" s="14"/>
      <c r="I14" s="14"/>
      <c r="J14" s="16"/>
      <c r="K14" s="17"/>
      <c r="L14" s="7"/>
    </row>
    <row r="15" spans="2:12" ht="72" hidden="1" customHeight="1" x14ac:dyDescent="0.2">
      <c r="B15" s="19" t="s">
        <v>6</v>
      </c>
      <c r="C15" s="7" t="s">
        <v>28</v>
      </c>
      <c r="D15" s="5" t="s">
        <v>120</v>
      </c>
      <c r="E15" s="12" t="s">
        <v>101</v>
      </c>
      <c r="F15" s="12" t="s">
        <v>91</v>
      </c>
      <c r="G15" s="9">
        <v>0.9</v>
      </c>
      <c r="H15" s="14"/>
      <c r="I15" s="14"/>
      <c r="J15" s="16"/>
      <c r="K15" s="17"/>
      <c r="L15" s="7"/>
    </row>
    <row r="16" spans="2:12" ht="64.5" customHeight="1" x14ac:dyDescent="0.2">
      <c r="B16" s="19" t="s">
        <v>6</v>
      </c>
      <c r="C16" s="7" t="s">
        <v>29</v>
      </c>
      <c r="D16" s="5" t="s">
        <v>121</v>
      </c>
      <c r="E16" s="12" t="s">
        <v>101</v>
      </c>
      <c r="F16" s="12" t="s">
        <v>92</v>
      </c>
      <c r="G16" s="9">
        <v>0.8</v>
      </c>
      <c r="H16" s="13">
        <v>2</v>
      </c>
      <c r="I16" s="13">
        <v>2</v>
      </c>
      <c r="J16" s="16">
        <f t="shared" ref="J16" si="0">+H16/I16</f>
        <v>1</v>
      </c>
      <c r="K16" s="17">
        <f t="shared" ref="K16" si="1">+J16/G16</f>
        <v>1.25</v>
      </c>
      <c r="L16" s="7" t="s">
        <v>194</v>
      </c>
    </row>
    <row r="17" spans="2:12" ht="82.5" customHeight="1" x14ac:dyDescent="0.2">
      <c r="B17" s="19" t="s">
        <v>6</v>
      </c>
      <c r="C17" s="6" t="s">
        <v>182</v>
      </c>
      <c r="D17" s="6" t="s">
        <v>181</v>
      </c>
      <c r="E17" s="13" t="s">
        <v>102</v>
      </c>
      <c r="F17" s="13" t="s">
        <v>92</v>
      </c>
      <c r="G17" s="10">
        <v>0.8</v>
      </c>
      <c r="H17" s="13">
        <v>21</v>
      </c>
      <c r="I17" s="13">
        <v>21</v>
      </c>
      <c r="J17" s="16">
        <f t="shared" ref="J17:J18" si="2">+H17/I17</f>
        <v>1</v>
      </c>
      <c r="K17" s="17">
        <f t="shared" ref="K17:K18" si="3">+J17/G17</f>
        <v>1.25</v>
      </c>
      <c r="L17" s="7" t="s">
        <v>196</v>
      </c>
    </row>
    <row r="18" spans="2:12" ht="90" customHeight="1" x14ac:dyDescent="0.2">
      <c r="B18" s="19" t="s">
        <v>6</v>
      </c>
      <c r="C18" s="6" t="s">
        <v>180</v>
      </c>
      <c r="D18" s="7" t="s">
        <v>183</v>
      </c>
      <c r="E18" s="13" t="s">
        <v>102</v>
      </c>
      <c r="F18" s="13" t="s">
        <v>92</v>
      </c>
      <c r="G18" s="10">
        <v>0.6</v>
      </c>
      <c r="H18" s="13">
        <v>6</v>
      </c>
      <c r="I18" s="13">
        <v>8</v>
      </c>
      <c r="J18" s="16">
        <f t="shared" si="2"/>
        <v>0.75</v>
      </c>
      <c r="K18" s="17">
        <f t="shared" si="3"/>
        <v>1.25</v>
      </c>
      <c r="L18" s="7" t="s">
        <v>195</v>
      </c>
    </row>
    <row r="19" spans="2:12" ht="62.25" hidden="1" customHeight="1" x14ac:dyDescent="0.2">
      <c r="B19" s="19" t="s">
        <v>6</v>
      </c>
      <c r="C19" s="5" t="s">
        <v>30</v>
      </c>
      <c r="D19" s="5" t="s">
        <v>122</v>
      </c>
      <c r="E19" s="12" t="s">
        <v>101</v>
      </c>
      <c r="F19" s="12" t="s">
        <v>91</v>
      </c>
      <c r="G19" s="9">
        <v>1</v>
      </c>
      <c r="H19" s="14"/>
      <c r="I19" s="14"/>
      <c r="J19" s="16"/>
      <c r="K19" s="17"/>
      <c r="L19" s="7"/>
    </row>
    <row r="20" spans="2:12" ht="103.5" hidden="1" customHeight="1" x14ac:dyDescent="0.2">
      <c r="B20" s="19" t="s">
        <v>6</v>
      </c>
      <c r="C20" s="5" t="s">
        <v>31</v>
      </c>
      <c r="D20" s="5" t="s">
        <v>123</v>
      </c>
      <c r="E20" s="12" t="s">
        <v>101</v>
      </c>
      <c r="F20" s="12" t="s">
        <v>91</v>
      </c>
      <c r="G20" s="9">
        <v>0.9</v>
      </c>
      <c r="H20" s="14"/>
      <c r="I20" s="14"/>
      <c r="J20" s="16"/>
      <c r="K20" s="17"/>
      <c r="L20" s="7"/>
    </row>
    <row r="21" spans="2:12" ht="53.25" hidden="1" customHeight="1" x14ac:dyDescent="0.2">
      <c r="B21" s="19" t="s">
        <v>6</v>
      </c>
      <c r="C21" s="5" t="s">
        <v>32</v>
      </c>
      <c r="D21" s="5" t="s">
        <v>124</v>
      </c>
      <c r="E21" s="12" t="s">
        <v>101</v>
      </c>
      <c r="F21" s="12" t="s">
        <v>91</v>
      </c>
      <c r="G21" s="9">
        <v>0.15</v>
      </c>
      <c r="H21" s="14"/>
      <c r="I21" s="14"/>
      <c r="J21" s="16"/>
      <c r="K21" s="17"/>
      <c r="L21" s="7"/>
    </row>
    <row r="22" spans="2:12" ht="68.25" customHeight="1" x14ac:dyDescent="0.2">
      <c r="B22" s="19" t="s">
        <v>4</v>
      </c>
      <c r="C22" s="5" t="s">
        <v>34</v>
      </c>
      <c r="D22" s="5" t="s">
        <v>207</v>
      </c>
      <c r="E22" s="12" t="s">
        <v>104</v>
      </c>
      <c r="F22" s="12" t="s">
        <v>92</v>
      </c>
      <c r="G22" s="9">
        <v>0.95</v>
      </c>
      <c r="H22" s="18">
        <v>2347287573</v>
      </c>
      <c r="I22" s="18">
        <v>36583231000</v>
      </c>
      <c r="J22" s="16">
        <f t="shared" ref="J22:J32" si="4">+H22/I22</f>
        <v>6.416293774051833E-2</v>
      </c>
      <c r="K22" s="17">
        <f t="shared" ref="K22:K32" si="5">+J22/G22</f>
        <v>6.7539934463703502E-2</v>
      </c>
      <c r="L22" s="7"/>
    </row>
    <row r="23" spans="2:12" ht="99" customHeight="1" x14ac:dyDescent="0.2">
      <c r="B23" s="19" t="s">
        <v>4</v>
      </c>
      <c r="C23" s="5" t="s">
        <v>35</v>
      </c>
      <c r="D23" s="5" t="s">
        <v>126</v>
      </c>
      <c r="E23" s="12" t="s">
        <v>104</v>
      </c>
      <c r="F23" s="12" t="s">
        <v>92</v>
      </c>
      <c r="G23" s="9">
        <v>1</v>
      </c>
      <c r="H23" s="18">
        <v>263378171</v>
      </c>
      <c r="I23" s="18">
        <v>337446954000</v>
      </c>
      <c r="J23" s="4">
        <f>+H23/I23</f>
        <v>7.8050244009611068E-4</v>
      </c>
      <c r="K23" s="17">
        <f t="shared" si="5"/>
        <v>7.8050244009611068E-4</v>
      </c>
      <c r="L23" s="7"/>
    </row>
    <row r="24" spans="2:12" ht="156" customHeight="1" x14ac:dyDescent="0.2">
      <c r="B24" s="19" t="s">
        <v>4</v>
      </c>
      <c r="C24" s="5" t="s">
        <v>36</v>
      </c>
      <c r="D24" s="5" t="s">
        <v>127</v>
      </c>
      <c r="E24" s="12" t="s">
        <v>104</v>
      </c>
      <c r="F24" s="12" t="s">
        <v>92</v>
      </c>
      <c r="G24" s="9">
        <v>1</v>
      </c>
      <c r="H24" s="18">
        <v>18372484</v>
      </c>
      <c r="I24" s="18">
        <v>20914418</v>
      </c>
      <c r="J24" s="16">
        <f t="shared" si="4"/>
        <v>0.87846020864649454</v>
      </c>
      <c r="K24" s="17">
        <f t="shared" si="5"/>
        <v>0.87846020864649454</v>
      </c>
      <c r="L24" s="7" t="s">
        <v>210</v>
      </c>
    </row>
    <row r="25" spans="2:12" ht="174.75" customHeight="1" x14ac:dyDescent="0.2">
      <c r="B25" s="19" t="s">
        <v>4</v>
      </c>
      <c r="C25" s="5" t="s">
        <v>37</v>
      </c>
      <c r="D25" s="5" t="s">
        <v>128</v>
      </c>
      <c r="E25" s="12" t="s">
        <v>101</v>
      </c>
      <c r="F25" s="12" t="s">
        <v>92</v>
      </c>
      <c r="G25" s="9">
        <v>1</v>
      </c>
      <c r="H25" s="13">
        <v>183</v>
      </c>
      <c r="I25" s="13">
        <v>187</v>
      </c>
      <c r="J25" s="16">
        <f t="shared" si="4"/>
        <v>0.97860962566844922</v>
      </c>
      <c r="K25" s="17">
        <f t="shared" si="5"/>
        <v>0.97860962566844922</v>
      </c>
      <c r="L25" s="7" t="s">
        <v>209</v>
      </c>
    </row>
    <row r="26" spans="2:12" ht="137.25" customHeight="1" x14ac:dyDescent="0.2">
      <c r="B26" s="19" t="s">
        <v>4</v>
      </c>
      <c r="C26" s="5" t="s">
        <v>38</v>
      </c>
      <c r="D26" s="5" t="s">
        <v>129</v>
      </c>
      <c r="E26" s="12" t="s">
        <v>101</v>
      </c>
      <c r="F26" s="12" t="s">
        <v>92</v>
      </c>
      <c r="G26" s="9">
        <v>1</v>
      </c>
      <c r="H26" s="13">
        <v>57</v>
      </c>
      <c r="I26" s="13">
        <v>57</v>
      </c>
      <c r="J26" s="16">
        <f t="shared" si="4"/>
        <v>1</v>
      </c>
      <c r="K26" s="17">
        <f t="shared" si="5"/>
        <v>1</v>
      </c>
      <c r="L26" s="7" t="s">
        <v>208</v>
      </c>
    </row>
    <row r="27" spans="2:12" ht="54" hidden="1" customHeight="1" x14ac:dyDescent="0.2">
      <c r="B27" s="19" t="s">
        <v>4</v>
      </c>
      <c r="C27" s="7" t="s">
        <v>21</v>
      </c>
      <c r="D27" s="5" t="s">
        <v>113</v>
      </c>
      <c r="E27" s="12" t="s">
        <v>101</v>
      </c>
      <c r="F27" s="12" t="s">
        <v>91</v>
      </c>
      <c r="G27" s="9">
        <v>1</v>
      </c>
      <c r="H27" s="14"/>
      <c r="I27" s="14"/>
      <c r="J27" s="16"/>
      <c r="K27" s="17"/>
      <c r="L27" s="7"/>
    </row>
    <row r="28" spans="2:12" ht="51.75" hidden="1" customHeight="1" x14ac:dyDescent="0.2">
      <c r="B28" s="19" t="s">
        <v>4</v>
      </c>
      <c r="C28" s="5" t="s">
        <v>22</v>
      </c>
      <c r="D28" s="5" t="s">
        <v>114</v>
      </c>
      <c r="E28" s="12" t="s">
        <v>101</v>
      </c>
      <c r="F28" s="12" t="s">
        <v>93</v>
      </c>
      <c r="G28" s="9">
        <v>0.95</v>
      </c>
      <c r="H28" s="14"/>
      <c r="I28" s="14"/>
      <c r="J28" s="16"/>
      <c r="K28" s="17"/>
      <c r="L28" s="7"/>
    </row>
    <row r="29" spans="2:12" ht="92.25" customHeight="1" x14ac:dyDescent="0.2">
      <c r="B29" s="19" t="s">
        <v>4</v>
      </c>
      <c r="C29" s="5" t="s">
        <v>23</v>
      </c>
      <c r="D29" s="5" t="s">
        <v>115</v>
      </c>
      <c r="E29" s="12" t="s">
        <v>101</v>
      </c>
      <c r="F29" s="12" t="s">
        <v>92</v>
      </c>
      <c r="G29" s="9">
        <v>1</v>
      </c>
      <c r="H29" s="13">
        <v>6</v>
      </c>
      <c r="I29" s="13">
        <v>7</v>
      </c>
      <c r="J29" s="16">
        <f t="shared" ref="J29" si="6">+H29/I29</f>
        <v>0.8571428571428571</v>
      </c>
      <c r="K29" s="17">
        <f t="shared" ref="K29" si="7">+J29/G29</f>
        <v>0.8571428571428571</v>
      </c>
      <c r="L29" s="7" t="s">
        <v>211</v>
      </c>
    </row>
    <row r="30" spans="2:12" ht="96" customHeight="1" x14ac:dyDescent="0.2">
      <c r="B30" s="19" t="s">
        <v>4</v>
      </c>
      <c r="C30" s="7" t="s">
        <v>20</v>
      </c>
      <c r="D30" s="7" t="s">
        <v>112</v>
      </c>
      <c r="E30" s="13" t="s">
        <v>101</v>
      </c>
      <c r="F30" s="13" t="s">
        <v>92</v>
      </c>
      <c r="G30" s="10">
        <v>0.9</v>
      </c>
      <c r="H30" s="13">
        <v>17</v>
      </c>
      <c r="I30" s="13">
        <v>17</v>
      </c>
      <c r="J30" s="16">
        <f t="shared" ref="J30" si="8">+H30/I30</f>
        <v>1</v>
      </c>
      <c r="K30" s="17">
        <f t="shared" ref="K30" si="9">+J30/G30</f>
        <v>1.1111111111111112</v>
      </c>
      <c r="L30" s="7" t="s">
        <v>212</v>
      </c>
    </row>
    <row r="31" spans="2:12" ht="114.75" customHeight="1" x14ac:dyDescent="0.2">
      <c r="B31" s="19" t="s">
        <v>7</v>
      </c>
      <c r="C31" s="5" t="s">
        <v>39</v>
      </c>
      <c r="D31" s="5" t="s">
        <v>184</v>
      </c>
      <c r="E31" s="11" t="s">
        <v>102</v>
      </c>
      <c r="F31" s="11" t="s">
        <v>92</v>
      </c>
      <c r="G31" s="9">
        <v>0.8</v>
      </c>
      <c r="H31" s="13">
        <v>13</v>
      </c>
      <c r="I31" s="13">
        <v>37</v>
      </c>
      <c r="J31" s="16">
        <f t="shared" si="4"/>
        <v>0.35135135135135137</v>
      </c>
      <c r="K31" s="17">
        <f t="shared" si="5"/>
        <v>0.4391891891891892</v>
      </c>
      <c r="L31" s="7" t="s">
        <v>206</v>
      </c>
    </row>
    <row r="32" spans="2:12" ht="170.25" customHeight="1" x14ac:dyDescent="0.2">
      <c r="B32" s="19" t="s">
        <v>7</v>
      </c>
      <c r="C32" s="5" t="s">
        <v>40</v>
      </c>
      <c r="D32" s="5" t="s">
        <v>185</v>
      </c>
      <c r="E32" s="11" t="s">
        <v>102</v>
      </c>
      <c r="F32" s="11" t="s">
        <v>92</v>
      </c>
      <c r="G32" s="9">
        <v>1</v>
      </c>
      <c r="H32" s="13">
        <v>11</v>
      </c>
      <c r="I32" s="13">
        <v>11</v>
      </c>
      <c r="J32" s="16">
        <f t="shared" si="4"/>
        <v>1</v>
      </c>
      <c r="K32" s="17">
        <f t="shared" si="5"/>
        <v>1</v>
      </c>
      <c r="L32" s="7" t="s">
        <v>205</v>
      </c>
    </row>
    <row r="33" spans="2:12" ht="94.5" customHeight="1" x14ac:dyDescent="0.2">
      <c r="B33" s="19" t="s">
        <v>5</v>
      </c>
      <c r="C33" s="7" t="s">
        <v>41</v>
      </c>
      <c r="D33" s="5" t="s">
        <v>130</v>
      </c>
      <c r="E33" s="11" t="s">
        <v>101</v>
      </c>
      <c r="F33" s="11" t="s">
        <v>92</v>
      </c>
      <c r="G33" s="9">
        <v>1</v>
      </c>
      <c r="H33" s="13" t="s">
        <v>190</v>
      </c>
      <c r="I33" s="13" t="s">
        <v>190</v>
      </c>
      <c r="J33" s="16" t="s">
        <v>178</v>
      </c>
      <c r="K33" s="17" t="s">
        <v>178</v>
      </c>
      <c r="L33" s="7"/>
    </row>
    <row r="34" spans="2:12" ht="76.5" customHeight="1" x14ac:dyDescent="0.2">
      <c r="B34" s="19" t="s">
        <v>5</v>
      </c>
      <c r="C34" s="5" t="s">
        <v>42</v>
      </c>
      <c r="D34" s="5" t="s">
        <v>131</v>
      </c>
      <c r="E34" s="12" t="s">
        <v>103</v>
      </c>
      <c r="F34" s="11" t="s">
        <v>92</v>
      </c>
      <c r="G34" s="9">
        <v>0.95</v>
      </c>
      <c r="H34" s="13">
        <v>2195</v>
      </c>
      <c r="I34" s="13">
        <v>2198</v>
      </c>
      <c r="J34" s="16">
        <f>+H34/I34</f>
        <v>0.99863512283894451</v>
      </c>
      <c r="K34" s="17">
        <f>+J34/G34</f>
        <v>1.0511948661462573</v>
      </c>
      <c r="L34" s="7"/>
    </row>
    <row r="35" spans="2:12" ht="48.75" hidden="1" customHeight="1" x14ac:dyDescent="0.25">
      <c r="B35" s="19" t="s">
        <v>5</v>
      </c>
      <c r="C35" s="5" t="s">
        <v>43</v>
      </c>
      <c r="D35" s="5" t="s">
        <v>132</v>
      </c>
      <c r="E35" s="11" t="s">
        <v>102</v>
      </c>
      <c r="F35" s="11" t="s">
        <v>91</v>
      </c>
      <c r="G35" s="9">
        <v>1</v>
      </c>
      <c r="H35" s="13"/>
      <c r="I35" s="13"/>
      <c r="J35" s="16"/>
      <c r="K35" s="17"/>
      <c r="L35" s="22"/>
    </row>
    <row r="36" spans="2:12" ht="48.75" customHeight="1" x14ac:dyDescent="0.2">
      <c r="B36" s="19" t="s">
        <v>5</v>
      </c>
      <c r="C36" s="5" t="s">
        <v>44</v>
      </c>
      <c r="D36" s="5" t="s">
        <v>133</v>
      </c>
      <c r="E36" s="11" t="s">
        <v>102</v>
      </c>
      <c r="F36" s="11" t="s">
        <v>92</v>
      </c>
      <c r="G36" s="9">
        <v>0.8</v>
      </c>
      <c r="H36" s="13" t="s">
        <v>190</v>
      </c>
      <c r="I36" s="13" t="s">
        <v>190</v>
      </c>
      <c r="J36" s="16" t="s">
        <v>178</v>
      </c>
      <c r="K36" s="17" t="s">
        <v>178</v>
      </c>
      <c r="L36" s="7"/>
    </row>
    <row r="37" spans="2:12" ht="70.5" customHeight="1" x14ac:dyDescent="0.2">
      <c r="B37" s="19" t="s">
        <v>5</v>
      </c>
      <c r="C37" s="7" t="s">
        <v>26</v>
      </c>
      <c r="D37" s="5" t="s">
        <v>118</v>
      </c>
      <c r="E37" s="12" t="s">
        <v>103</v>
      </c>
      <c r="F37" s="12" t="s">
        <v>92</v>
      </c>
      <c r="G37" s="9">
        <v>0.8</v>
      </c>
      <c r="H37" s="13">
        <v>21</v>
      </c>
      <c r="I37" s="13">
        <v>34</v>
      </c>
      <c r="J37" s="16">
        <f>+H37/I37</f>
        <v>0.61764705882352944</v>
      </c>
      <c r="K37" s="17">
        <f>+J37/G37</f>
        <v>0.7720588235294118</v>
      </c>
      <c r="L37" s="7" t="s">
        <v>213</v>
      </c>
    </row>
    <row r="38" spans="2:12" ht="48.75" hidden="1" customHeight="1" x14ac:dyDescent="0.2">
      <c r="B38" s="19" t="s">
        <v>8</v>
      </c>
      <c r="C38" s="5" t="s">
        <v>46</v>
      </c>
      <c r="D38" s="5" t="s">
        <v>135</v>
      </c>
      <c r="E38" s="11" t="s">
        <v>102</v>
      </c>
      <c r="F38" s="11" t="s">
        <v>93</v>
      </c>
      <c r="G38" s="9">
        <v>0.7</v>
      </c>
      <c r="H38" s="14"/>
      <c r="I38" s="14"/>
      <c r="J38" s="16"/>
      <c r="K38" s="17"/>
      <c r="L38" s="7"/>
    </row>
    <row r="39" spans="2:12" ht="51.75" hidden="1" customHeight="1" x14ac:dyDescent="0.2">
      <c r="B39" s="19" t="s">
        <v>8</v>
      </c>
      <c r="C39" s="5" t="s">
        <v>47</v>
      </c>
      <c r="D39" s="5" t="s">
        <v>136</v>
      </c>
      <c r="E39" s="11" t="s">
        <v>102</v>
      </c>
      <c r="F39" s="11" t="s">
        <v>93</v>
      </c>
      <c r="G39" s="9">
        <v>0.65</v>
      </c>
      <c r="H39" s="14"/>
      <c r="I39" s="14"/>
      <c r="J39" s="16"/>
      <c r="K39" s="17"/>
      <c r="L39" s="7"/>
    </row>
    <row r="40" spans="2:12" ht="48.75" hidden="1" customHeight="1" x14ac:dyDescent="0.2">
      <c r="B40" s="19" t="s">
        <v>8</v>
      </c>
      <c r="C40" s="5" t="s">
        <v>48</v>
      </c>
      <c r="D40" s="5" t="s">
        <v>137</v>
      </c>
      <c r="E40" s="11" t="s">
        <v>102</v>
      </c>
      <c r="F40" s="11" t="s">
        <v>94</v>
      </c>
      <c r="G40" s="9">
        <v>1</v>
      </c>
      <c r="H40" s="14"/>
      <c r="I40" s="14"/>
      <c r="J40" s="16"/>
      <c r="K40" s="17"/>
      <c r="L40" s="7"/>
    </row>
    <row r="41" spans="2:12" ht="48.75" customHeight="1" x14ac:dyDescent="0.2">
      <c r="B41" s="19" t="s">
        <v>8</v>
      </c>
      <c r="C41" s="5" t="s">
        <v>49</v>
      </c>
      <c r="D41" s="5" t="s">
        <v>138</v>
      </c>
      <c r="E41" s="11" t="s">
        <v>104</v>
      </c>
      <c r="F41" s="11" t="s">
        <v>92</v>
      </c>
      <c r="G41" s="9">
        <v>0.9</v>
      </c>
      <c r="H41" s="13">
        <v>671.94</v>
      </c>
      <c r="I41" s="13">
        <v>672</v>
      </c>
      <c r="J41" s="16">
        <f t="shared" ref="J41:J43" si="10">+H41/I41</f>
        <v>0.99991071428571432</v>
      </c>
      <c r="K41" s="17">
        <f t="shared" ref="K41:K43" si="11">+J41/G41</f>
        <v>1.1110119047619047</v>
      </c>
      <c r="L41" s="7" t="s">
        <v>203</v>
      </c>
    </row>
    <row r="42" spans="2:12" ht="45" customHeight="1" x14ac:dyDescent="0.2">
      <c r="B42" s="19" t="s">
        <v>8</v>
      </c>
      <c r="C42" s="5" t="s">
        <v>50</v>
      </c>
      <c r="D42" s="5" t="s">
        <v>139</v>
      </c>
      <c r="E42" s="11" t="s">
        <v>104</v>
      </c>
      <c r="F42" s="11" t="s">
        <v>92</v>
      </c>
      <c r="G42" s="9">
        <v>0.9</v>
      </c>
      <c r="H42" s="13">
        <v>671.54</v>
      </c>
      <c r="I42" s="13">
        <v>672</v>
      </c>
      <c r="J42" s="16">
        <f t="shared" si="10"/>
        <v>0.99931547619047612</v>
      </c>
      <c r="K42" s="17">
        <f t="shared" si="11"/>
        <v>1.1103505291005289</v>
      </c>
      <c r="L42" s="7" t="s">
        <v>202</v>
      </c>
    </row>
    <row r="43" spans="2:12" ht="67.5" customHeight="1" x14ac:dyDescent="0.2">
      <c r="B43" s="19" t="s">
        <v>8</v>
      </c>
      <c r="C43" s="5" t="s">
        <v>51</v>
      </c>
      <c r="D43" s="5" t="s">
        <v>140</v>
      </c>
      <c r="E43" s="11" t="s">
        <v>101</v>
      </c>
      <c r="F43" s="11" t="s">
        <v>92</v>
      </c>
      <c r="G43" s="9">
        <v>0.9</v>
      </c>
      <c r="H43" s="13">
        <v>1220</v>
      </c>
      <c r="I43" s="13">
        <v>1221</v>
      </c>
      <c r="J43" s="4">
        <f t="shared" si="10"/>
        <v>0.99918099918099923</v>
      </c>
      <c r="K43" s="17">
        <f t="shared" si="11"/>
        <v>1.1102011102011102</v>
      </c>
      <c r="L43" s="7" t="s">
        <v>204</v>
      </c>
    </row>
    <row r="44" spans="2:12" ht="90" hidden="1" customHeight="1" x14ac:dyDescent="0.2">
      <c r="B44" s="15" t="s">
        <v>9</v>
      </c>
      <c r="C44" s="5" t="s">
        <v>52</v>
      </c>
      <c r="D44" s="5" t="s">
        <v>141</v>
      </c>
      <c r="E44" s="11" t="s">
        <v>102</v>
      </c>
      <c r="F44" s="11" t="s">
        <v>93</v>
      </c>
      <c r="G44" s="9">
        <v>0.9</v>
      </c>
      <c r="H44" s="21"/>
      <c r="I44" s="14"/>
      <c r="J44" s="16"/>
      <c r="K44" s="17"/>
      <c r="L44" s="7"/>
    </row>
    <row r="45" spans="2:12" ht="45" hidden="1" customHeight="1" x14ac:dyDescent="0.2">
      <c r="B45" s="15" t="s">
        <v>9</v>
      </c>
      <c r="C45" s="5" t="s">
        <v>53</v>
      </c>
      <c r="D45" s="5" t="s">
        <v>142</v>
      </c>
      <c r="E45" s="11" t="s">
        <v>102</v>
      </c>
      <c r="F45" s="11" t="s">
        <v>94</v>
      </c>
      <c r="G45" s="9">
        <v>0.8</v>
      </c>
      <c r="H45" s="14"/>
      <c r="I45" s="14"/>
      <c r="J45" s="16"/>
      <c r="K45" s="17"/>
      <c r="L45" s="7"/>
    </row>
    <row r="46" spans="2:12" ht="66.75" hidden="1" customHeight="1" x14ac:dyDescent="0.2">
      <c r="B46" s="15" t="s">
        <v>9</v>
      </c>
      <c r="C46" s="5" t="s">
        <v>54</v>
      </c>
      <c r="D46" s="5" t="s">
        <v>143</v>
      </c>
      <c r="E46" s="11" t="s">
        <v>102</v>
      </c>
      <c r="F46" s="11" t="s">
        <v>94</v>
      </c>
      <c r="G46" s="9">
        <v>0.8</v>
      </c>
      <c r="H46" s="14"/>
      <c r="I46" s="14"/>
      <c r="J46" s="16"/>
      <c r="K46" s="17"/>
      <c r="L46" s="7"/>
    </row>
    <row r="47" spans="2:12" ht="56.25" hidden="1" customHeight="1" x14ac:dyDescent="0.2">
      <c r="B47" s="15" t="s">
        <v>9</v>
      </c>
      <c r="C47" s="7" t="s">
        <v>55</v>
      </c>
      <c r="D47" s="5" t="s">
        <v>144</v>
      </c>
      <c r="E47" s="11" t="s">
        <v>102</v>
      </c>
      <c r="F47" s="11" t="s">
        <v>91</v>
      </c>
      <c r="G47" s="9">
        <v>0.95</v>
      </c>
      <c r="H47" s="14"/>
      <c r="I47" s="14"/>
      <c r="J47" s="16"/>
      <c r="K47" s="17"/>
      <c r="L47" s="7"/>
    </row>
    <row r="48" spans="2:12" ht="53.25" hidden="1" customHeight="1" x14ac:dyDescent="0.2">
      <c r="B48" s="15" t="s">
        <v>9</v>
      </c>
      <c r="C48" s="5" t="s">
        <v>56</v>
      </c>
      <c r="D48" s="5" t="s">
        <v>145</v>
      </c>
      <c r="E48" s="11" t="s">
        <v>102</v>
      </c>
      <c r="F48" s="11" t="s">
        <v>93</v>
      </c>
      <c r="G48" s="9">
        <v>0.8</v>
      </c>
      <c r="H48" s="14"/>
      <c r="I48" s="14"/>
      <c r="J48" s="16"/>
      <c r="K48" s="17"/>
      <c r="L48" s="7"/>
    </row>
    <row r="49" spans="2:12" ht="67.5" hidden="1" customHeight="1" x14ac:dyDescent="0.2">
      <c r="B49" s="15" t="s">
        <v>9</v>
      </c>
      <c r="C49" s="5" t="s">
        <v>57</v>
      </c>
      <c r="D49" s="5" t="s">
        <v>146</v>
      </c>
      <c r="E49" s="11" t="s">
        <v>102</v>
      </c>
      <c r="F49" s="11" t="s">
        <v>94</v>
      </c>
      <c r="G49" s="9">
        <v>1</v>
      </c>
      <c r="H49" s="14"/>
      <c r="I49" s="14"/>
      <c r="J49" s="16"/>
      <c r="K49" s="17"/>
      <c r="L49" s="7"/>
    </row>
    <row r="50" spans="2:12" ht="50.25" hidden="1" customHeight="1" x14ac:dyDescent="0.2">
      <c r="B50" s="15" t="s">
        <v>9</v>
      </c>
      <c r="C50" s="5" t="s">
        <v>58</v>
      </c>
      <c r="D50" s="5" t="s">
        <v>147</v>
      </c>
      <c r="E50" s="11" t="s">
        <v>102</v>
      </c>
      <c r="F50" s="11" t="s">
        <v>94</v>
      </c>
      <c r="G50" s="9">
        <v>1</v>
      </c>
      <c r="H50" s="14"/>
      <c r="I50" s="14"/>
      <c r="J50" s="16"/>
      <c r="K50" s="17"/>
      <c r="L50" s="7"/>
    </row>
    <row r="51" spans="2:12" ht="98.25" customHeight="1" x14ac:dyDescent="0.2">
      <c r="B51" s="15" t="s">
        <v>9</v>
      </c>
      <c r="C51" s="5" t="s">
        <v>59</v>
      </c>
      <c r="D51" s="5" t="s">
        <v>148</v>
      </c>
      <c r="E51" s="11" t="s">
        <v>102</v>
      </c>
      <c r="F51" s="11" t="s">
        <v>92</v>
      </c>
      <c r="G51" s="9">
        <v>0.95</v>
      </c>
      <c r="H51" s="13">
        <v>25</v>
      </c>
      <c r="I51" s="13">
        <v>27</v>
      </c>
      <c r="J51" s="16">
        <f t="shared" ref="J51:J52" si="12">+H51/I51</f>
        <v>0.92592592592592593</v>
      </c>
      <c r="K51" s="17">
        <f t="shared" ref="K51" si="13">+J51/G51</f>
        <v>0.97465886939571156</v>
      </c>
      <c r="L51" s="7" t="s">
        <v>200</v>
      </c>
    </row>
    <row r="52" spans="2:12" ht="67.5" customHeight="1" x14ac:dyDescent="0.2">
      <c r="B52" s="15" t="s">
        <v>9</v>
      </c>
      <c r="C52" s="5" t="s">
        <v>60</v>
      </c>
      <c r="D52" s="5" t="s">
        <v>149</v>
      </c>
      <c r="E52" s="11" t="s">
        <v>103</v>
      </c>
      <c r="F52" s="11" t="s">
        <v>92</v>
      </c>
      <c r="G52" s="9">
        <v>0.04</v>
      </c>
      <c r="H52" s="13">
        <v>12</v>
      </c>
      <c r="I52" s="13">
        <v>1579</v>
      </c>
      <c r="J52" s="4">
        <f t="shared" si="12"/>
        <v>7.5997466751108293E-3</v>
      </c>
      <c r="K52" s="17">
        <f>((G52-J52)+G52)/G52</f>
        <v>1.8100063331222291</v>
      </c>
      <c r="L52" s="7" t="s">
        <v>201</v>
      </c>
    </row>
    <row r="53" spans="2:12" ht="53.25" hidden="1" customHeight="1" x14ac:dyDescent="0.2">
      <c r="B53" s="15" t="s">
        <v>9</v>
      </c>
      <c r="C53" s="5" t="s">
        <v>61</v>
      </c>
      <c r="D53" s="5" t="s">
        <v>150</v>
      </c>
      <c r="E53" s="11" t="s">
        <v>103</v>
      </c>
      <c r="F53" s="11" t="s">
        <v>91</v>
      </c>
      <c r="G53" s="9">
        <v>0.02</v>
      </c>
      <c r="H53" s="14"/>
      <c r="I53" s="14"/>
      <c r="J53" s="4"/>
      <c r="K53" s="17"/>
      <c r="L53" s="7"/>
    </row>
    <row r="54" spans="2:12" ht="30" hidden="1" x14ac:dyDescent="0.2">
      <c r="B54" s="15" t="s">
        <v>9</v>
      </c>
      <c r="C54" s="5" t="s">
        <v>62</v>
      </c>
      <c r="D54" s="5" t="s">
        <v>151</v>
      </c>
      <c r="E54" s="11" t="s">
        <v>103</v>
      </c>
      <c r="F54" s="11" t="s">
        <v>91</v>
      </c>
      <c r="G54" s="9">
        <v>0.01</v>
      </c>
      <c r="H54" s="14"/>
      <c r="I54" s="14"/>
      <c r="J54" s="16"/>
      <c r="K54" s="17"/>
      <c r="L54" s="7"/>
    </row>
    <row r="55" spans="2:12" ht="89.25" hidden="1" customHeight="1" x14ac:dyDescent="0.2">
      <c r="B55" s="15" t="s">
        <v>1</v>
      </c>
      <c r="C55" s="5" t="s">
        <v>63</v>
      </c>
      <c r="D55" s="5" t="s">
        <v>152</v>
      </c>
      <c r="E55" s="11" t="s">
        <v>102</v>
      </c>
      <c r="F55" s="11" t="s">
        <v>93</v>
      </c>
      <c r="G55" s="9">
        <v>1</v>
      </c>
      <c r="H55" s="14"/>
      <c r="I55" s="14"/>
      <c r="J55" s="16"/>
      <c r="K55" s="17"/>
      <c r="L55" s="7"/>
    </row>
    <row r="56" spans="2:12" ht="90" hidden="1" customHeight="1" x14ac:dyDescent="0.2">
      <c r="B56" s="19" t="s">
        <v>1</v>
      </c>
      <c r="C56" s="7" t="s">
        <v>64</v>
      </c>
      <c r="D56" s="5" t="s">
        <v>153</v>
      </c>
      <c r="E56" s="12" t="s">
        <v>102</v>
      </c>
      <c r="F56" s="12" t="s">
        <v>91</v>
      </c>
      <c r="G56" s="9">
        <v>1</v>
      </c>
      <c r="H56" s="14"/>
      <c r="I56" s="14"/>
      <c r="J56" s="16"/>
      <c r="K56" s="17"/>
      <c r="L56" s="7"/>
    </row>
    <row r="57" spans="2:12" ht="94.5" hidden="1" customHeight="1" x14ac:dyDescent="0.2">
      <c r="B57" s="19" t="s">
        <v>1</v>
      </c>
      <c r="C57" s="5" t="s">
        <v>16</v>
      </c>
      <c r="D57" s="5" t="s">
        <v>108</v>
      </c>
      <c r="E57" s="12" t="s">
        <v>102</v>
      </c>
      <c r="F57" s="12" t="s">
        <v>91</v>
      </c>
      <c r="G57" s="9">
        <v>0.9</v>
      </c>
      <c r="H57" s="14"/>
      <c r="I57" s="14"/>
      <c r="J57" s="16"/>
      <c r="K57" s="17"/>
      <c r="L57" s="7"/>
    </row>
    <row r="58" spans="2:12" ht="105" hidden="1" customHeight="1" x14ac:dyDescent="0.2">
      <c r="B58" s="19" t="s">
        <v>1</v>
      </c>
      <c r="C58" s="5" t="s">
        <v>27</v>
      </c>
      <c r="D58" s="5" t="s">
        <v>119</v>
      </c>
      <c r="E58" s="12" t="s">
        <v>101</v>
      </c>
      <c r="F58" s="12" t="s">
        <v>91</v>
      </c>
      <c r="G58" s="9">
        <v>0.95</v>
      </c>
      <c r="H58" s="14"/>
      <c r="I58" s="14"/>
      <c r="J58" s="16"/>
      <c r="K58" s="17"/>
      <c r="L58" s="7"/>
    </row>
    <row r="59" spans="2:12" ht="71.25" hidden="1" customHeight="1" x14ac:dyDescent="0.2">
      <c r="B59" s="19" t="s">
        <v>1</v>
      </c>
      <c r="C59" s="5" t="s">
        <v>45</v>
      </c>
      <c r="D59" s="5" t="s">
        <v>134</v>
      </c>
      <c r="E59" s="11" t="s">
        <v>102</v>
      </c>
      <c r="F59" s="11" t="s">
        <v>93</v>
      </c>
      <c r="G59" s="9">
        <v>0.7</v>
      </c>
      <c r="H59" s="14"/>
      <c r="I59" s="14"/>
      <c r="J59" s="16"/>
      <c r="K59" s="17"/>
      <c r="L59" s="7"/>
    </row>
    <row r="60" spans="2:12" ht="90" hidden="1" customHeight="1" x14ac:dyDescent="0.2">
      <c r="B60" s="19" t="s">
        <v>2</v>
      </c>
      <c r="C60" s="5" t="s">
        <v>65</v>
      </c>
      <c r="D60" s="7" t="s">
        <v>154</v>
      </c>
      <c r="E60" s="11" t="s">
        <v>102</v>
      </c>
      <c r="F60" s="11" t="s">
        <v>91</v>
      </c>
      <c r="G60" s="9">
        <v>1</v>
      </c>
      <c r="H60" s="14"/>
      <c r="I60" s="14"/>
      <c r="J60" s="16"/>
      <c r="K60" s="17"/>
      <c r="L60" s="7"/>
    </row>
    <row r="61" spans="2:12" ht="60" hidden="1" customHeight="1" x14ac:dyDescent="0.2">
      <c r="B61" s="19" t="s">
        <v>2</v>
      </c>
      <c r="C61" s="5" t="s">
        <v>66</v>
      </c>
      <c r="D61" s="5" t="s">
        <v>155</v>
      </c>
      <c r="E61" s="11" t="s">
        <v>102</v>
      </c>
      <c r="F61" s="11" t="s">
        <v>91</v>
      </c>
      <c r="G61" s="9">
        <v>1</v>
      </c>
      <c r="H61" s="14"/>
      <c r="I61" s="14"/>
      <c r="J61" s="16"/>
      <c r="K61" s="17"/>
      <c r="L61" s="7"/>
    </row>
    <row r="62" spans="2:12" ht="90" hidden="1" customHeight="1" x14ac:dyDescent="0.2">
      <c r="B62" s="19" t="s">
        <v>2</v>
      </c>
      <c r="C62" s="5" t="s">
        <v>67</v>
      </c>
      <c r="D62" s="5" t="s">
        <v>156</v>
      </c>
      <c r="E62" s="11" t="s">
        <v>102</v>
      </c>
      <c r="F62" s="11" t="s">
        <v>91</v>
      </c>
      <c r="G62" s="9">
        <v>1</v>
      </c>
      <c r="H62" s="14"/>
      <c r="I62" s="14"/>
      <c r="J62" s="16"/>
      <c r="K62" s="17"/>
      <c r="L62" s="7"/>
    </row>
    <row r="63" spans="2:12" ht="117" hidden="1" customHeight="1" x14ac:dyDescent="0.2">
      <c r="B63" s="15" t="s">
        <v>2</v>
      </c>
      <c r="C63" s="7" t="s">
        <v>186</v>
      </c>
      <c r="D63" s="7" t="s">
        <v>187</v>
      </c>
      <c r="E63" s="14" t="s">
        <v>102</v>
      </c>
      <c r="F63" s="14" t="s">
        <v>91</v>
      </c>
      <c r="G63" s="10">
        <v>1</v>
      </c>
      <c r="H63" s="14"/>
      <c r="I63" s="14"/>
      <c r="J63" s="16"/>
      <c r="K63" s="17"/>
      <c r="L63" s="7"/>
    </row>
    <row r="64" spans="2:12" ht="80.25" customHeight="1" x14ac:dyDescent="0.2">
      <c r="B64" s="19" t="s">
        <v>2</v>
      </c>
      <c r="C64" s="7" t="s">
        <v>188</v>
      </c>
      <c r="D64" s="7" t="s">
        <v>189</v>
      </c>
      <c r="E64" s="14" t="s">
        <v>102</v>
      </c>
      <c r="F64" s="14" t="s">
        <v>92</v>
      </c>
      <c r="G64" s="10">
        <v>1</v>
      </c>
      <c r="H64" s="13">
        <v>13</v>
      </c>
      <c r="I64" s="13">
        <v>13</v>
      </c>
      <c r="J64" s="16">
        <f t="shared" ref="J64" si="14">+H64/I64</f>
        <v>1</v>
      </c>
      <c r="K64" s="17">
        <f t="shared" ref="K64" si="15">+J64/G64</f>
        <v>1</v>
      </c>
      <c r="L64" s="7" t="s">
        <v>214</v>
      </c>
    </row>
    <row r="65" spans="2:12" ht="63" hidden="1" customHeight="1" x14ac:dyDescent="0.25">
      <c r="B65" s="19" t="s">
        <v>2</v>
      </c>
      <c r="C65" s="5" t="s">
        <v>17</v>
      </c>
      <c r="D65" s="7" t="s">
        <v>109</v>
      </c>
      <c r="E65" s="12" t="s">
        <v>101</v>
      </c>
      <c r="F65" s="12" t="s">
        <v>94</v>
      </c>
      <c r="G65" s="9">
        <v>0.5</v>
      </c>
      <c r="H65" s="14"/>
      <c r="I65" s="14"/>
      <c r="J65" s="16"/>
      <c r="K65" s="17"/>
      <c r="L65" s="22"/>
    </row>
    <row r="66" spans="2:12" ht="45" hidden="1" x14ac:dyDescent="0.2">
      <c r="B66" s="19" t="s">
        <v>11</v>
      </c>
      <c r="C66" s="5" t="s">
        <v>71</v>
      </c>
      <c r="D66" s="5" t="s">
        <v>160</v>
      </c>
      <c r="E66" s="12" t="s">
        <v>103</v>
      </c>
      <c r="F66" s="11" t="s">
        <v>93</v>
      </c>
      <c r="G66" s="9">
        <v>0.9</v>
      </c>
      <c r="H66" s="14"/>
      <c r="I66" s="14"/>
      <c r="J66" s="16"/>
      <c r="K66" s="17"/>
      <c r="L66" s="7"/>
    </row>
    <row r="67" spans="2:12" ht="65.25" hidden="1" customHeight="1" x14ac:dyDescent="0.2">
      <c r="B67" s="19" t="s">
        <v>11</v>
      </c>
      <c r="C67" s="7" t="s">
        <v>72</v>
      </c>
      <c r="D67" s="5" t="s">
        <v>161</v>
      </c>
      <c r="E67" s="11" t="s">
        <v>102</v>
      </c>
      <c r="F67" s="11" t="s">
        <v>91</v>
      </c>
      <c r="G67" s="9">
        <v>1</v>
      </c>
      <c r="H67" s="14"/>
      <c r="I67" s="14"/>
      <c r="J67" s="16"/>
      <c r="K67" s="17"/>
      <c r="L67" s="7"/>
    </row>
    <row r="68" spans="2:12" ht="130.5" hidden="1" customHeight="1" x14ac:dyDescent="0.2">
      <c r="B68" s="19" t="s">
        <v>11</v>
      </c>
      <c r="C68" s="7" t="s">
        <v>73</v>
      </c>
      <c r="D68" s="5" t="s">
        <v>162</v>
      </c>
      <c r="E68" s="11" t="s">
        <v>102</v>
      </c>
      <c r="F68" s="11" t="s">
        <v>91</v>
      </c>
      <c r="G68" s="9">
        <v>0.9</v>
      </c>
      <c r="H68" s="13"/>
      <c r="I68" s="13"/>
      <c r="J68" s="16"/>
      <c r="K68" s="17"/>
      <c r="L68" s="7"/>
    </row>
    <row r="69" spans="2:12" ht="92.25" hidden="1" customHeight="1" x14ac:dyDescent="0.2">
      <c r="B69" s="19" t="s">
        <v>12</v>
      </c>
      <c r="C69" s="5" t="s">
        <v>74</v>
      </c>
      <c r="D69" s="5" t="s">
        <v>163</v>
      </c>
      <c r="E69" s="12" t="s">
        <v>103</v>
      </c>
      <c r="F69" s="11" t="s">
        <v>93</v>
      </c>
      <c r="G69" s="9">
        <v>0.9</v>
      </c>
      <c r="H69" s="14"/>
      <c r="I69" s="14"/>
      <c r="J69" s="16"/>
      <c r="K69" s="17"/>
      <c r="L69" s="7"/>
    </row>
    <row r="70" spans="2:12" ht="104.25" hidden="1" customHeight="1" x14ac:dyDescent="0.2">
      <c r="B70" s="19" t="s">
        <v>12</v>
      </c>
      <c r="C70" s="5" t="s">
        <v>75</v>
      </c>
      <c r="D70" s="5" t="s">
        <v>164</v>
      </c>
      <c r="E70" s="11" t="s">
        <v>102</v>
      </c>
      <c r="F70" s="11" t="s">
        <v>91</v>
      </c>
      <c r="G70" s="9">
        <v>0.9</v>
      </c>
      <c r="H70" s="14"/>
      <c r="I70" s="14"/>
      <c r="J70" s="16"/>
      <c r="K70" s="17"/>
      <c r="L70" s="7"/>
    </row>
    <row r="71" spans="2:12" ht="138.75" customHeight="1" x14ac:dyDescent="0.2">
      <c r="B71" s="19" t="s">
        <v>12</v>
      </c>
      <c r="C71" s="5" t="s">
        <v>76</v>
      </c>
      <c r="D71" s="5" t="s">
        <v>165</v>
      </c>
      <c r="E71" s="11" t="s">
        <v>102</v>
      </c>
      <c r="F71" s="11" t="s">
        <v>92</v>
      </c>
      <c r="G71" s="9">
        <v>0.9</v>
      </c>
      <c r="H71" s="13">
        <v>103</v>
      </c>
      <c r="I71" s="13">
        <v>90</v>
      </c>
      <c r="J71" s="16">
        <f t="shared" ref="J71:J72" si="16">+H71/I71</f>
        <v>1.1444444444444444</v>
      </c>
      <c r="K71" s="17">
        <f t="shared" ref="K71:K72" si="17">+J71/G71</f>
        <v>1.2716049382716048</v>
      </c>
      <c r="L71" s="7" t="s">
        <v>197</v>
      </c>
    </row>
    <row r="72" spans="2:12" ht="171" customHeight="1" x14ac:dyDescent="0.2">
      <c r="B72" s="19" t="s">
        <v>12</v>
      </c>
      <c r="C72" s="5" t="s">
        <v>77</v>
      </c>
      <c r="D72" s="5" t="s">
        <v>166</v>
      </c>
      <c r="E72" s="11" t="s">
        <v>102</v>
      </c>
      <c r="F72" s="11" t="s">
        <v>92</v>
      </c>
      <c r="G72" s="9">
        <v>0.9</v>
      </c>
      <c r="H72" s="13">
        <v>67.599999999999994</v>
      </c>
      <c r="I72" s="13">
        <v>73.14</v>
      </c>
      <c r="J72" s="4">
        <f t="shared" si="16"/>
        <v>0.92425485370522276</v>
      </c>
      <c r="K72" s="17">
        <f t="shared" si="17"/>
        <v>1.0269498374502475</v>
      </c>
      <c r="L72" s="7" t="s">
        <v>198</v>
      </c>
    </row>
    <row r="73" spans="2:12" ht="45" hidden="1" x14ac:dyDescent="0.2">
      <c r="B73" s="15" t="s">
        <v>13</v>
      </c>
      <c r="C73" s="25" t="s">
        <v>78</v>
      </c>
      <c r="D73" s="5" t="s">
        <v>167</v>
      </c>
      <c r="E73" s="11" t="s">
        <v>101</v>
      </c>
      <c r="F73" s="11" t="s">
        <v>91</v>
      </c>
      <c r="G73" s="9">
        <v>1</v>
      </c>
      <c r="H73" s="14"/>
      <c r="I73" s="14"/>
      <c r="J73" s="16"/>
      <c r="K73" s="17"/>
      <c r="L73" s="7"/>
    </row>
    <row r="74" spans="2:12" ht="117.75" hidden="1" customHeight="1" x14ac:dyDescent="0.2">
      <c r="B74" s="15" t="s">
        <v>13</v>
      </c>
      <c r="C74" s="5" t="s">
        <v>79</v>
      </c>
      <c r="D74" s="5" t="s">
        <v>168</v>
      </c>
      <c r="E74" s="12" t="s">
        <v>103</v>
      </c>
      <c r="F74" s="11" t="s">
        <v>94</v>
      </c>
      <c r="G74" s="9">
        <v>0.95</v>
      </c>
      <c r="H74" s="14"/>
      <c r="I74" s="14"/>
      <c r="J74" s="16"/>
      <c r="K74" s="17"/>
      <c r="L74" s="7"/>
    </row>
    <row r="75" spans="2:12" ht="45" hidden="1" x14ac:dyDescent="0.2">
      <c r="B75" s="15" t="s">
        <v>13</v>
      </c>
      <c r="C75" s="7" t="s">
        <v>80</v>
      </c>
      <c r="D75" s="5" t="s">
        <v>169</v>
      </c>
      <c r="E75" s="11" t="s">
        <v>101</v>
      </c>
      <c r="F75" s="11" t="s">
        <v>91</v>
      </c>
      <c r="G75" s="9">
        <v>0.92</v>
      </c>
      <c r="H75" s="14"/>
      <c r="I75" s="14"/>
      <c r="J75" s="16"/>
      <c r="K75" s="17"/>
      <c r="L75" s="7"/>
    </row>
    <row r="76" spans="2:12" ht="45" hidden="1" x14ac:dyDescent="0.2">
      <c r="B76" s="15" t="s">
        <v>13</v>
      </c>
      <c r="C76" s="7" t="s">
        <v>81</v>
      </c>
      <c r="D76" s="5" t="s">
        <v>170</v>
      </c>
      <c r="E76" s="11" t="s">
        <v>101</v>
      </c>
      <c r="F76" s="11" t="s">
        <v>91</v>
      </c>
      <c r="G76" s="9">
        <v>0.92</v>
      </c>
      <c r="H76" s="14"/>
      <c r="I76" s="14"/>
      <c r="J76" s="16"/>
      <c r="K76" s="17"/>
      <c r="L76" s="7"/>
    </row>
    <row r="77" spans="2:12" ht="54" hidden="1" customHeight="1" x14ac:dyDescent="0.2">
      <c r="B77" s="15" t="s">
        <v>13</v>
      </c>
      <c r="C77" s="5" t="s">
        <v>82</v>
      </c>
      <c r="D77" s="5" t="s">
        <v>171</v>
      </c>
      <c r="E77" s="11" t="s">
        <v>101</v>
      </c>
      <c r="F77" s="11" t="s">
        <v>94</v>
      </c>
      <c r="G77" s="9">
        <v>0.9</v>
      </c>
      <c r="H77" s="14"/>
      <c r="I77" s="14"/>
      <c r="J77" s="16"/>
      <c r="K77" s="17"/>
      <c r="L77" s="7"/>
    </row>
    <row r="78" spans="2:12" ht="48.75" hidden="1" customHeight="1" x14ac:dyDescent="0.2">
      <c r="B78" s="15" t="s">
        <v>13</v>
      </c>
      <c r="C78" s="5" t="s">
        <v>83</v>
      </c>
      <c r="D78" s="5" t="s">
        <v>172</v>
      </c>
      <c r="E78" s="11" t="s">
        <v>102</v>
      </c>
      <c r="F78" s="12" t="s">
        <v>94</v>
      </c>
      <c r="G78" s="9">
        <v>1</v>
      </c>
      <c r="H78" s="14"/>
      <c r="I78" s="14"/>
      <c r="J78" s="16"/>
      <c r="K78" s="17"/>
      <c r="L78" s="7"/>
    </row>
    <row r="79" spans="2:12" ht="68.25" hidden="1" customHeight="1" x14ac:dyDescent="0.2">
      <c r="B79" s="15" t="s">
        <v>13</v>
      </c>
      <c r="C79" s="5" t="s">
        <v>84</v>
      </c>
      <c r="D79" s="5" t="s">
        <v>177</v>
      </c>
      <c r="E79" s="11" t="s">
        <v>101</v>
      </c>
      <c r="F79" s="11" t="s">
        <v>94</v>
      </c>
      <c r="G79" s="9">
        <v>0.08</v>
      </c>
      <c r="H79" s="14"/>
      <c r="I79" s="14"/>
      <c r="J79" s="16"/>
      <c r="K79" s="17"/>
      <c r="L79" s="7"/>
    </row>
    <row r="80" spans="2:12" ht="159.75" hidden="1" customHeight="1" x14ac:dyDescent="0.2">
      <c r="B80" s="15" t="s">
        <v>14</v>
      </c>
      <c r="C80" s="7" t="s">
        <v>85</v>
      </c>
      <c r="D80" s="5" t="s">
        <v>173</v>
      </c>
      <c r="E80" s="11" t="s">
        <v>101</v>
      </c>
      <c r="F80" s="11" t="s">
        <v>91</v>
      </c>
      <c r="G80" s="9">
        <v>0.9</v>
      </c>
      <c r="H80" s="14"/>
      <c r="I80" s="14"/>
      <c r="J80" s="16"/>
      <c r="K80" s="17"/>
      <c r="L80" s="7"/>
    </row>
    <row r="81" spans="2:12" ht="61.5" hidden="1" customHeight="1" x14ac:dyDescent="0.2">
      <c r="B81" s="15" t="s">
        <v>14</v>
      </c>
      <c r="C81" s="5" t="s">
        <v>86</v>
      </c>
      <c r="D81" s="5" t="s">
        <v>174</v>
      </c>
      <c r="E81" s="11" t="s">
        <v>102</v>
      </c>
      <c r="F81" s="11" t="s">
        <v>91</v>
      </c>
      <c r="G81" s="9">
        <v>1</v>
      </c>
      <c r="H81" s="14"/>
      <c r="I81" s="14"/>
      <c r="J81" s="16"/>
      <c r="K81" s="17"/>
      <c r="L81" s="7"/>
    </row>
    <row r="82" spans="2:12" ht="120" hidden="1" x14ac:dyDescent="0.2">
      <c r="B82" s="15" t="s">
        <v>14</v>
      </c>
      <c r="C82" s="7" t="s">
        <v>87</v>
      </c>
      <c r="D82" s="5" t="s">
        <v>175</v>
      </c>
      <c r="E82" s="11" t="s">
        <v>102</v>
      </c>
      <c r="F82" s="11" t="s">
        <v>91</v>
      </c>
      <c r="G82" s="9">
        <v>0.2</v>
      </c>
      <c r="H82" s="14"/>
      <c r="I82" s="14"/>
      <c r="J82" s="16"/>
      <c r="K82" s="17"/>
      <c r="L82" s="7"/>
    </row>
    <row r="83" spans="2:12" ht="135.75" customHeight="1" x14ac:dyDescent="0.2">
      <c r="B83" s="15" t="s">
        <v>14</v>
      </c>
      <c r="C83" s="5" t="s">
        <v>88</v>
      </c>
      <c r="D83" s="12" t="s">
        <v>176</v>
      </c>
      <c r="E83" s="11" t="s">
        <v>102</v>
      </c>
      <c r="F83" s="11" t="s">
        <v>92</v>
      </c>
      <c r="G83" s="9">
        <v>0.8</v>
      </c>
      <c r="H83" s="13">
        <v>164</v>
      </c>
      <c r="I83" s="13">
        <v>1</v>
      </c>
      <c r="J83" s="20">
        <f>(+H83/I83)/100</f>
        <v>1.64</v>
      </c>
      <c r="K83" s="17">
        <f>+J83/G83</f>
        <v>2.0499999999999998</v>
      </c>
      <c r="L83" s="7" t="s">
        <v>199</v>
      </c>
    </row>
    <row r="88" spans="2:12" ht="123" customHeight="1" x14ac:dyDescent="0.2">
      <c r="K88" s="26"/>
    </row>
    <row r="90" spans="2:12" x14ac:dyDescent="0.2">
      <c r="K90" s="23"/>
    </row>
    <row r="1048558" spans="11:11" ht="15" x14ac:dyDescent="0.2">
      <c r="K1048558" s="16"/>
    </row>
  </sheetData>
  <autoFilter ref="B4:L83">
    <filterColumn colId="4">
      <filters>
        <filter val="Mensual"/>
      </filters>
    </filterColumn>
    <filterColumn colId="6" showButton="0"/>
    <filterColumn colId="7" showButton="0"/>
  </autoFilter>
  <mergeCells count="10">
    <mergeCell ref="B2:L2"/>
    <mergeCell ref="B4:B5"/>
    <mergeCell ref="C4:C5"/>
    <mergeCell ref="D4:D5"/>
    <mergeCell ref="E4:E5"/>
    <mergeCell ref="F4:F5"/>
    <mergeCell ref="G4:G5"/>
    <mergeCell ref="H4:J4"/>
    <mergeCell ref="K4:K5"/>
    <mergeCell ref="L4:L5"/>
  </mergeCells>
  <conditionalFormatting sqref="B4">
    <cfRule type="containsErrors" dxfId="7" priority="8">
      <formula>ISERROR(B4)</formula>
    </cfRule>
  </conditionalFormatting>
  <conditionalFormatting sqref="C4 E4">
    <cfRule type="containsErrors" dxfId="6" priority="7">
      <formula>ISERROR(C4)</formula>
    </cfRule>
  </conditionalFormatting>
  <conditionalFormatting sqref="F4">
    <cfRule type="containsErrors" dxfId="5" priority="6">
      <formula>ISERROR(F4)</formula>
    </cfRule>
  </conditionalFormatting>
  <conditionalFormatting sqref="G4">
    <cfRule type="containsErrors" dxfId="4" priority="5">
      <formula>ISERROR(G4)</formula>
    </cfRule>
  </conditionalFormatting>
  <conditionalFormatting sqref="L4">
    <cfRule type="containsErrors" dxfId="3" priority="3">
      <formula>ISERROR(L4)</formula>
    </cfRule>
  </conditionalFormatting>
  <conditionalFormatting sqref="K4">
    <cfRule type="containsErrors" dxfId="2" priority="4">
      <formula>ISERROR(K4)</formula>
    </cfRule>
  </conditionalFormatting>
  <conditionalFormatting sqref="D4">
    <cfRule type="containsErrors" dxfId="1" priority="2">
      <formula>ISERROR(D4)</formula>
    </cfRule>
  </conditionalFormatting>
  <conditionalFormatting sqref="J5">
    <cfRule type="containsErrors" dxfId="0" priority="1">
      <formula>ISERROR(J5)</formula>
    </cfRule>
  </conditionalFormatting>
  <printOptions horizontalCentered="1"/>
  <pageMargins left="0" right="0" top="0.39370078740157483" bottom="0.39370078740157483" header="0.31496062992125984" footer="0.31496062992125984"/>
  <pageSetup scale="3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Febrero</vt:lpstr>
      <vt:lpstr>Febrero!Títulos_a_imprimir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DIAZ TELLEZ</dc:creator>
  <cp:lastModifiedBy>LUCERO</cp:lastModifiedBy>
  <cp:lastPrinted>2020-02-24T20:30:47Z</cp:lastPrinted>
  <dcterms:created xsi:type="dcterms:W3CDTF">2019-09-12T20:49:06Z</dcterms:created>
  <dcterms:modified xsi:type="dcterms:W3CDTF">2021-03-25T15:38:41Z</dcterms:modified>
</cp:coreProperties>
</file>